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75" documentId="13_ncr:1_{F6CB121F-512D-4AA6-A0C1-0FB36C537598}" xr6:coauthVersionLast="47" xr6:coauthVersionMax="47" xr10:uidLastSave="{D0DC3570-11A8-4764-8886-90E83327913C}"/>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116" i="5"/>
  <c r="J116" i="5"/>
  <c r="I116" i="5"/>
  <c r="G116" i="5"/>
  <c r="B116"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5" i="5"/>
  <c r="L6" i="5"/>
  <c r="L7" i="5"/>
  <c r="L8" i="5"/>
  <c r="L9" i="5"/>
  <c r="L10" i="5"/>
  <c r="L11" i="5"/>
  <c r="L12" i="5"/>
  <c r="L13" i="5"/>
  <c r="L14" i="5"/>
  <c r="L15" i="5"/>
  <c r="L16" i="5"/>
  <c r="L17" i="5"/>
  <c r="L18" i="5"/>
  <c r="L19" i="5"/>
  <c r="L20" i="5"/>
  <c r="L21" i="5"/>
  <c r="L22" i="5"/>
  <c r="L23" i="5"/>
  <c r="L24" i="5"/>
  <c r="L25" i="5"/>
  <c r="L26" i="5"/>
  <c r="L27" i="5"/>
  <c r="L28" i="5"/>
  <c r="J5" i="5"/>
  <c r="J6" i="5"/>
  <c r="J7" i="5"/>
  <c r="J8" i="5"/>
  <c r="J9" i="5"/>
  <c r="J10" i="5"/>
  <c r="J11" i="5"/>
  <c r="J12" i="5"/>
  <c r="J13" i="5"/>
  <c r="J14" i="5"/>
  <c r="J15" i="5"/>
  <c r="J16" i="5"/>
  <c r="J17" i="5"/>
  <c r="J18" i="5"/>
  <c r="J19" i="5"/>
  <c r="J20" i="5"/>
  <c r="J21" i="5"/>
  <c r="J22" i="5"/>
  <c r="J23" i="5"/>
  <c r="J24" i="5"/>
  <c r="J25" i="5"/>
  <c r="J26" i="5"/>
  <c r="J27" i="5"/>
  <c r="J28" i="5"/>
  <c r="I5" i="5"/>
  <c r="I6" i="5"/>
  <c r="I7" i="5"/>
  <c r="I8" i="5"/>
  <c r="I9" i="5"/>
  <c r="I10" i="5"/>
  <c r="I11" i="5"/>
  <c r="I12" i="5"/>
  <c r="I13" i="5"/>
  <c r="I14" i="5"/>
  <c r="I15" i="5"/>
  <c r="I16" i="5"/>
  <c r="I17" i="5"/>
  <c r="I18" i="5"/>
  <c r="I19" i="5"/>
  <c r="I20" i="5"/>
  <c r="I21" i="5"/>
  <c r="I22" i="5"/>
  <c r="I23" i="5"/>
  <c r="I24" i="5"/>
  <c r="I25" i="5"/>
  <c r="I26" i="5"/>
  <c r="I27" i="5"/>
  <c r="I28" i="5"/>
  <c r="G5" i="5"/>
  <c r="G6" i="5"/>
  <c r="G7" i="5"/>
  <c r="G8" i="5"/>
  <c r="G9" i="5"/>
  <c r="G10" i="5"/>
  <c r="G11" i="5"/>
  <c r="G12" i="5"/>
  <c r="G13" i="5"/>
  <c r="G14" i="5"/>
  <c r="G15" i="5"/>
  <c r="G16" i="5"/>
  <c r="G17" i="5"/>
  <c r="G18" i="5"/>
  <c r="G19" i="5"/>
  <c r="G20" i="5"/>
  <c r="G21" i="5"/>
  <c r="G22" i="5"/>
  <c r="G23" i="5"/>
  <c r="G24" i="5"/>
  <c r="G25" i="5"/>
  <c r="G26" i="5"/>
  <c r="G27" i="5"/>
  <c r="G28" i="5"/>
  <c r="B5" i="5"/>
  <c r="B6" i="5"/>
  <c r="B7" i="5"/>
  <c r="B8" i="5"/>
  <c r="B9" i="5"/>
  <c r="B10" i="5"/>
  <c r="B11" i="5"/>
  <c r="B12" i="5"/>
  <c r="B13" i="5"/>
  <c r="B14" i="5"/>
  <c r="B15" i="5"/>
  <c r="B16" i="5"/>
  <c r="B17" i="5"/>
  <c r="B18" i="5"/>
  <c r="B19" i="5"/>
  <c r="B20" i="5"/>
  <c r="B21" i="5"/>
  <c r="B22" i="5"/>
  <c r="B23" i="5"/>
  <c r="B24" i="5"/>
  <c r="B25" i="5"/>
  <c r="B26" i="5"/>
  <c r="B27" i="5"/>
  <c r="B2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<sst xmlns="http://schemas.openxmlformats.org/spreadsheetml/2006/main" count="178663" uniqueCount="39087">
  <si>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</si>
  <si>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</si>
  <si>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</si>
  <si>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</si>
  <si>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</si>
  <si>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</si>
  <si>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</si>
  <si>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</si>
  <si>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</si>
  <si>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</si>
  <si>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</si>
  <si>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</si>
  <si>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</si>
  <si>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</si>
  <si>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</si>
  <si>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</si>
  <si>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</si>
  <si>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</si>
  <si>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</si>
  <si>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</si>
  <si>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</si>
  <si>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</si>
  <si>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</si>
  <si>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</si>
  <si>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</si>
  <si>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</si>
  <si>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</si>
  <si>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</si>
  <si>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</si>
  <si>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</si>
  <si>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</si>
  <si>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</si>
  <si>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</si>
  <si>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</si>
  <si>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</si>
  <si>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</si>
  <si>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</si>
  <si>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</si>
  <si>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</si>
  <si>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</si>
  <si>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</si>
  <si>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</si>
  <si>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</si>
  <si>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</si>
  <si>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</si>
  <si>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</si>
  <si>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</si>
  <si>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</si>
  <si>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</si>
  <si>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</si>
  <si>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</si>
  <si>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</si>
  <si>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</si>
  <si>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</si>
  <si>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</si>
  <si>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</si>
  <si>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</si>
  <si>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</si>
  <si>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</si>
  <si>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</si>
  <si>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</si>
  <si>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</si>
  <si>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</si>
  <si>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</si>
  <si>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</si>
  <si>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</si>
  <si>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</si>
  <si>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</si>
  <si>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</si>
  <si>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</si>
  <si>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</si>
  <si>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</si>
  <si>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</si>
  <si>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</si>
  <si>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</si>
  <si>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</si>
  <si>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</si>
  <si>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</si>
  <si>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</si>
  <si>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</si>
  <si>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</si>
  <si>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</si>
  <si>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</si>
  <si>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</si>
  <si>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</si>
  <si>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</si>
  <si>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</si>
  <si>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</si>
  <si>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</si>
  <si>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</si>
  <si>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</si>
  <si>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</si>
  <si>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</si>
  <si>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</si>
  <si>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</si>
  <si>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</si>
  <si>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</si>
  <si>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</si>
  <si>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</si>
  <si>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</si>
  <si>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</si>
  <si>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</si>
  <si>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</si>
  <si>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</si>
  <si>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</si>
  <si>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</si>
  <si>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</si>
  <si>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</si>
  <si>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</si>
  <si>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</si>
  <si>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</si>
  <si>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</si>
  <si>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</si>
  <si>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</si>
  <si>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</si>
  <si>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</si>
  <si>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</si>
  <si>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</si>
  <si>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</si>
  <si>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</si>
  <si>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</si>
  <si>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</si>
  <si>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</si>
  <si>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</si>
  <si>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</si>
  <si>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</si>
  <si>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</si>
  <si>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</si>
  <si>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</si>
  <si>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</si>
  <si>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</si>
  <si>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</si>
  <si>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</si>
  <si>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</si>
  <si>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</si>
  <si>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</si>
  <si>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</si>
  <si>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</si>
  <si>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</si>
  <si>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</si>
  <si>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</si>
  <si>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</si>
  <si>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</si>
  <si>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</si>
  <si>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</si>
  <si>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</si>
  <si>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</si>
  <si>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</si>
  <si>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</si>
  <si>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</si>
  <si>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</si>
  <si>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</si>
  <si>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</si>
  <si>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</si>
  <si>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</si>
  <si>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</si>
  <si>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</si>
  <si>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</si>
  <si>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</si>
  <si>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</si>
  <si>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</si>
  <si>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</si>
  <si>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</si>
  <si>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</si>
  <si>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</si>
  <si>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</si>
  <si>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</si>
  <si>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</si>
  <si>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</si>
  <si>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</si>
  <si>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</si>
  <si>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</si>
  <si>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</si>
  <si>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</si>
  <si>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</si>
  <si>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</si>
  <si>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</si>
  <si>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</si>
  <si>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</si>
  <si>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</si>
  <si>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</si>
  <si>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</si>
  <si>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</si>
  <si>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</si>
  <si>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</si>
  <si>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</si>
  <si>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</si>
  <si>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</si>
  <si>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</si>
  <si>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</si>
  <si>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</si>
  <si>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</si>
  <si>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</si>
  <si>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</si>
  <si>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</si>
  <si>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</si>
  <si>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</si>
  <si>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</si>
  <si>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</si>
  <si>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</si>
  <si>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</si>
  <si>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</si>
  <si>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</si>
  <si>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</si>
  <si>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</si>
  <si>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</si>
  <si>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</si>
  <si>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</si>
  <si>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</si>
  <si>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</si>
  <si>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</si>
  <si>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</si>
  <si>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</si>
  <si>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</si>
  <si>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</si>
  <si>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</si>
  <si>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</si>
  <si>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</si>
  <si>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</si>
  <si>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</si>
  <si>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</si>
  <si>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</si>
  <si>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</si>
  <si>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</si>
  <si>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</si>
  <si>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</si>
  <si>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</si>
  <si>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</si>
  <si>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</si>
  <si>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</si>
  <si>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</si>
  <si>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</si>
  <si>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</si>
  <si>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</si>
  <si>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</si>
  <si>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</si>
  <si>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</si>
  <si>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</si>
  <si>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</si>
  <si>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</si>
  <si>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</si>
  <si>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</si>
  <si>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</si>
  <si>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</si>
  <si>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</si>
  <si>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</si>
  <si>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</si>
  <si>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</si>
  <si>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</si>
  <si>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</si>
  <si>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</si>
  <si>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</si>
  <si>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</si>
  <si>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</si>
  <si>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</si>
  <si>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</si>
  <si>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</si>
  <si>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</si>
  <si>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</si>
  <si>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</si>
  <si>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</si>
  <si>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</si>
  <si>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</si>
  <si>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</si>
  <si>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</si>
  <si>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</si>
  <si>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</si>
  <si>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</si>
  <si>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</si>
  <si>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</si>
  <si>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</si>
  <si>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</si>
  <si>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</si>
  <si>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</si>
  <si>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</si>
  <si>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</si>
  <si>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</si>
  <si>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</si>
  <si>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</si>
  <si>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</si>
  <si>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</si>
  <si>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</si>
  <si>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</si>
  <si>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</si>
  <si>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</si>
  <si>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</si>
  <si>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</si>
  <si>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</si>
  <si>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</si>
  <si>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</si>
  <si>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</si>
  <si>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</si>
  <si>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</si>
  <si>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</si>
  <si>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</si>
  <si>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</si>
  <si>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</si>
  <si>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</si>
  <si>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</si>
  <si>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</si>
  <si>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</si>
  <si>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</si>
  <si>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</si>
  <si>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</si>
  <si>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</si>
  <si>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</si>
  <si>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</si>
  <si>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</si>
  <si>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</si>
  <si>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</si>
  <si>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</si>
  <si>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</si>
  <si>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</si>
  <si>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</si>
  <si>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</si>
  <si>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</si>
  <si>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</si>
  <si>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</si>
  <si>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</si>
  <si>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</si>
  <si>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</si>
  <si>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</si>
  <si>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</si>
  <si>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</si>
  <si>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</si>
  <si>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</si>
  <si>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</si>
  <si>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</si>
  <si>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</si>
  <si>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</si>
  <si>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</si>
  <si>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</si>
  <si>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</si>
  <si>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</si>
  <si>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</si>
  <si>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</si>
  <si>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</si>
  <si>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</si>
  <si>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</si>
  <si>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</si>
  <si>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</si>
  <si>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</si>
  <si>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</si>
  <si>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</si>
  <si>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</si>
  <si>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</si>
  <si>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</si>
  <si>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</si>
  <si>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</si>
  <si>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</si>
  <si>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</si>
  <si>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</si>
  <si>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</si>
  <si>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</si>
  <si>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</si>
  <si>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</si>
  <si>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</si>
  <si>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</si>
  <si>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</si>
  <si>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</si>
  <si>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</si>
  <si>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</si>
  <si>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</si>
  <si>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</si>
  <si>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</si>
  <si>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</si>
  <si>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</si>
  <si>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</si>
  <si>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</si>
  <si>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</si>
  <si>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</si>
  <si>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</si>
  <si>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</si>
  <si>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</si>
  <si>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</si>
  <si>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</si>
  <si>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</si>
  <si>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</si>
  <si>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</si>
  <si>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</si>
  <si>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</si>
  <si>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</si>
  <si>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</si>
  <si>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</si>
  <si>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</si>
  <si>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</si>
  <si>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</si>
  <si>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</si>
  <si>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</si>
  <si>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</si>
  <si>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</si>
  <si>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</si>
  <si>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</si>
  <si>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</si>
  <si>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</si>
  <si>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</si>
  <si>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</si>
  <si>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</si>
  <si>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</si>
  <si>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</si>
  <si>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</si>
  <si>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</si>
  <si>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</si>
  <si>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</si>
  <si>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</si>
  <si>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</si>
  <si>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</si>
  <si>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</si>
  <si>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</si>
  <si>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</si>
  <si>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</si>
  <si>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</si>
  <si>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</si>
  <si>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</si>
  <si>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</si>
  <si>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</si>
  <si>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</si>
  <si>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</si>
  <si>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</si>
  <si>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</si>
  <si>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</si>
  <si>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</si>
  <si>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</si>
  <si>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</si>
  <si>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</si>
  <si>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</si>
  <si>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</si>
  <si>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</si>
  <si>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</si>
  <si>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</si>
  <si>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</si>
  <si>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</si>
  <si>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</si>
  <si>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</si>
  <si>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</si>
  <si>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</si>
  <si>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</si>
  <si>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</si>
  <si>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</si>
  <si>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</si>
  <si>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</si>
  <si>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</si>
  <si>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</si>
  <si>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</si>
  <si>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</si>
  <si>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</si>
  <si>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</si>
  <si>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</si>
  <si>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</si>
  <si>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</si>
  <si>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</si>
  <si>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</si>
  <si>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</si>
  <si>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</si>
  <si>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</si>
  <si>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</si>
  <si>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</si>
  <si>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</si>
  <si>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</si>
  <si>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</si>
  <si>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</si>
  <si>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</si>
  <si>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</si>
  <si>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</si>
  <si>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</si>
  <si>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</si>
  <si>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</si>
  <si>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</si>
  <si>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</si>
  <si>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</si>
  <si>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</si>
  <si>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</si>
  <si>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</si>
  <si>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</si>
  <si>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</si>
  <si>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</si>
  <si>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</si>
  <si>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</si>
  <si>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</si>
  <si>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</si>
  <si>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</si>
  <si>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</si>
  <si>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</si>
  <si>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</si>
  <si>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</si>
  <si>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</si>
  <si>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</si>
  <si>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</si>
  <si>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</si>
  <si>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</si>
  <si>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</si>
  <si>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</si>
  <si>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</si>
  <si>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</si>
  <si>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</si>
  <si>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</si>
  <si>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</si>
  <si>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</si>
  <si>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</si>
  <si>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</si>
  <si>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</si>
  <si>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</si>
  <si>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</si>
  <si>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</si>
  <si>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</si>
  <si>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</si>
  <si>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</si>
  <si>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</si>
  <si>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</si>
  <si>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</si>
  <si>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</si>
  <si>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</si>
  <si>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</si>
  <si>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</si>
  <si>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</si>
  <si>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</si>
  <si>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</si>
  <si>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</si>
  <si>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</si>
  <si>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</si>
  <si>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</si>
  <si>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</si>
  <si>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</si>
  <si>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</si>
  <si>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</si>
  <si>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</si>
  <si>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</si>
  <si>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</si>
  <si>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</si>
  <si>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</si>
  <si>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</si>
  <si>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</si>
  <si>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</si>
  <si>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</si>
  <si>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</si>
  <si>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</si>
  <si>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</si>
  <si>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</si>
  <si>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</si>
  <si>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</si>
  <si>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</si>
  <si>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</si>
  <si>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</si>
  <si>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</si>
  <si>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</si>
  <si>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</si>
  <si>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</si>
  <si>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</si>
  <si>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</si>
  <si>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</si>
  <si>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</si>
  <si>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</si>
  <si>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</si>
  <si>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</si>
  <si>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</si>
  <si>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</si>
  <si>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</si>
  <si>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</si>
  <si>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</si>
  <si>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</si>
  <si>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</si>
  <si>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</si>
  <si>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</si>
  <si>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</si>
  <si>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</si>
  <si>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</si>
  <si>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</si>
  <si>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</si>
  <si>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</si>
  <si>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</si>
  <si>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</si>
  <si>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</si>
  <si>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</si>
  <si>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</si>
  <si>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</si>
  <si>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</si>
  <si>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</si>
  <si>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</si>
  <si>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</si>
  <si>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</si>
  <si>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</si>
  <si>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</si>
  <si>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</si>
  <si>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</si>
  <si>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</si>
  <si>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</si>
  <si>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</si>
  <si>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</si>
  <si>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</si>
  <si>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</si>
  <si>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</si>
  <si>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</si>
  <si>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</si>
  <si>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</si>
  <si>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</si>
  <si>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</si>
  <si>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</si>
  <si>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</si>
  <si>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</si>
  <si>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</si>
  <si>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</si>
  <si>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</si>
  <si>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</si>
  <si>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</si>
  <si>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</si>
  <si>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</si>
  <si>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</si>
  <si>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</si>
  <si>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</si>
  <si>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</si>
  <si>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</si>
  <si>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</si>
  <si>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</si>
  <si>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</si>
  <si>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</si>
  <si>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</si>
  <si>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</si>
  <si>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</si>
  <si>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</si>
  <si>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</si>
  <si>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</si>
  <si>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</si>
  <si>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</si>
  <si>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</si>
  <si>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</si>
  <si>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</si>
  <si>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</si>
  <si>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</si>
  <si>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</si>
  <si>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</si>
  <si>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</si>
  <si>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</si>
  <si>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</si>
  <si>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</si>
  <si>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</si>
  <si>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</si>
  <si>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</si>
  <si>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</si>
  <si>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</si>
  <si>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</si>
  <si>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</si>
  <si>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</si>
  <si>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</si>
  <si>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</si>
  <si>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</si>
  <si>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</si>
  <si>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</si>
  <si>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</si>
  <si>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</si>
  <si>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</si>
  <si>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</si>
  <si>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</si>
  <si>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</si>
  <si>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</si>
  <si>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</si>
  <si>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</si>
  <si>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</si>
  <si>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</si>
  <si>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</si>
  <si>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</si>
  <si>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</si>
  <si>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</si>
  <si>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</si>
  <si>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</si>
  <si>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</si>
  <si>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</si>
  <si>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</si>
  <si>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</si>
  <si>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</si>
  <si>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</si>
  <si>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</si>
  <si>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</si>
  <si>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</si>
  <si>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</si>
  <si>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</si>
  <si>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</si>
  <si>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</si>
  <si>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</si>
  <si>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</si>
  <si>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</si>
  <si>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</si>
  <si>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</si>
  <si>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</si>
  <si>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</si>
  <si>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</si>
  <si>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</si>
  <si>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</si>
  <si>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</si>
  <si>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</si>
  <si>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</si>
  <si>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</si>
  <si>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</si>
  <si>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</si>
  <si>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</si>
  <si>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</si>
  <si>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</si>
  <si>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</si>
  <si>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</si>
  <si>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</si>
  <si>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</si>
  <si>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</si>
  <si>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</si>
  <si>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</si>
  <si>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</si>
  <si>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</si>
  <si>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</si>
  <si>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</si>
  <si>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</si>
  <si>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</si>
  <si>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</si>
  <si>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</si>
  <si>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</si>
  <si>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</si>
  <si>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</si>
  <si>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</si>
  <si>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</si>
  <si>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</si>
  <si>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</si>
  <si>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</si>
  <si>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</si>
  <si>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</si>
  <si>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</si>
  <si>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</si>
  <si>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</si>
  <si>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</si>
  <si>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</si>
  <si>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</si>
  <si>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</si>
  <si>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</si>
  <si>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</si>
  <si>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</si>
  <si>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</si>
  <si>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</si>
  <si>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</si>
  <si>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</si>
  <si>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</si>
  <si>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</si>
  <si>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</si>
  <si>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</si>
  <si>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</si>
  <si>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</si>
  <si>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</si>
  <si>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</si>
  <si>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</si>
  <si>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</si>
  <si>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</si>
  <si>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</si>
  <si>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</si>
  <si>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</si>
  <si>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</si>
  <si>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</si>
  <si>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</si>
  <si>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</si>
  <si>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</si>
  <si>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</si>
  <si>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</si>
  <si>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</si>
  <si>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</si>
  <si>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</si>
  <si>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</si>
  <si>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</si>
  <si>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</si>
  <si>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</si>
  <si>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</si>
  <si>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</si>
  <si>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</si>
  <si>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</si>
  <si>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</si>
  <si>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</si>
  <si>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</si>
  <si>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</si>
  <si>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</si>
  <si>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</si>
  <si>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</si>
  <si>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</si>
  <si>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</si>
  <si>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</si>
  <si>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</si>
  <si>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</si>
  <si>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</si>
  <si>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</si>
  <si>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</si>
  <si>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</si>
  <si>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</si>
  <si>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</si>
  <si>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</si>
  <si>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</si>
  <si>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</si>
  <si>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</si>
  <si>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</si>
  <si>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</si>
  <si>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</si>
  <si>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</si>
  <si>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</si>
  <si>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</si>
  <si>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</si>
  <si>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</si>
  <si>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</si>
  <si>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</si>
  <si>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</si>
  <si>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</si>
  <si>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</si>
  <si>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</si>
  <si>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</si>
  <si>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</si>
  <si>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</si>
  <si>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</si>
  <si>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</si>
  <si>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</si>
  <si>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</si>
  <si>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</si>
  <si>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</si>
  <si>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</si>
  <si>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</si>
  <si>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</si>
  <si>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</si>
  <si>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</si>
  <si>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</si>
  <si>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</si>
  <si>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</si>
  <si>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</si>
  <si>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</si>
  <si>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</si>
  <si>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</si>
  <si>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</si>
  <si>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</si>
  <si>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</si>
  <si>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</si>
  <si>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</si>
  <si>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</si>
  <si>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</si>
  <si>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</si>
  <si>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</si>
  <si>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</si>
  <si>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</si>
  <si>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</si>
  <si>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</si>
  <si>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</si>
  <si>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</si>
  <si>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</si>
  <si>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</si>
  <si>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</si>
  <si>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</si>
  <si>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</si>
  <si>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</si>
  <si>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</si>
  <si>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</si>
  <si>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</si>
  <si>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</si>
  <si>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</si>
  <si>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</si>
  <si>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</si>
  <si>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</si>
  <si>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</si>
  <si>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</si>
  <si>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</si>
  <si>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</si>
  <si>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</si>
  <si>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</si>
  <si>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</si>
  <si>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</si>
  <si>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</si>
  <si>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</si>
  <si>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</si>
  <si>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</si>
  <si>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</si>
  <si>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</si>
  <si>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</si>
  <si>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</si>
  <si>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</si>
  <si>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</si>
  <si>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</si>
  <si>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</si>
  <si>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</si>
  <si>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</si>
  <si>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</si>
  <si>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</si>
  <si>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</si>
  <si>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</si>
  <si>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</si>
  <si>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</si>
  <si>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</si>
  <si>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</si>
  <si>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</si>
  <si>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</si>
  <si>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</si>
  <si>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</si>
  <si>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</si>
  <si>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</si>
  <si>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</si>
  <si>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</si>
  <si>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</si>
  <si>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</si>
  <si>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</si>
  <si>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</si>
  <si>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</si>
  <si>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</si>
  <si>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</si>
  <si>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</si>
  <si>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</si>
  <si>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</si>
  <si>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</si>
  <si>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</si>
  <si>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</si>
  <si>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</si>
  <si>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</si>
  <si>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</si>
  <si>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</si>
  <si>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</si>
  <si>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</si>
  <si>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</si>
  <si>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</si>
  <si>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</si>
  <si>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</si>
  <si>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</si>
  <si>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</si>
  <si>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</si>
  <si>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</si>
  <si>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</si>
  <si>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</si>
  <si>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</si>
  <si>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</si>
  <si>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</si>
  <si>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</si>
  <si>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</si>
  <si>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</si>
  <si>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</si>
  <si>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</si>
  <si>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</si>
  <si>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</si>
  <si>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</si>
  <si>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</si>
  <si>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</si>
  <si>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</si>
  <si>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</si>
  <si>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</si>
  <si>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</si>
  <si>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</si>
  <si>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</si>
  <si>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</si>
  <si>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</si>
  <si>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</si>
  <si>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</si>
  <si>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</si>
  <si>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</si>
  <si>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</si>
  <si>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</si>
  <si>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</si>
  <si>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</si>
  <si>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</si>
  <si>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</si>
  <si>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</si>
  <si>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</si>
  <si>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</si>
  <si>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</si>
  <si>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</si>
  <si>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</si>
  <si>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</si>
  <si>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</si>
  <si>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</si>
  <si>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</si>
  <si>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</si>
  <si>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</si>
  <si>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</si>
  <si>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</si>
  <si>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</si>
  <si>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</si>
  <si>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</si>
  <si>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</si>
  <si>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</si>
  <si>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</si>
  <si>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</si>
  <si>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</si>
  <si>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</si>
  <si>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</si>
  <si>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</si>
  <si>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</si>
  <si>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</si>
  <si>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</si>
  <si>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</si>
  <si>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</si>
  <si>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</si>
  <si>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</si>
  <si>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</si>
  <si>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</si>
  <si>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</si>
  <si>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</si>
  <si>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</si>
  <si>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</si>
  <si>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</si>
  <si>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</si>
  <si>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</si>
  <si>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</si>
  <si>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</si>
  <si>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</si>
  <si>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</si>
  <si>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</si>
  <si>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</si>
  <si>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</si>
  <si>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</si>
  <si>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</si>
  <si>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</si>
  <si>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</si>
  <si>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</si>
  <si>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</si>
  <si>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</si>
  <si>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</si>
  <si>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</si>
  <si>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</si>
  <si>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</si>
  <si>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</si>
  <si>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</si>
  <si>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</si>
  <si>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</si>
  <si>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</si>
  <si>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</si>
  <si>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</si>
  <si>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</si>
  <si>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</si>
  <si>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</si>
  <si>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</si>
  <si>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</si>
  <si>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</si>
  <si>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</si>
  <si>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</si>
  <si>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</si>
  <si>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</si>
  <si>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</si>
  <si>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</si>
  <si>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</si>
  <si>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</si>
  <si>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</si>
  <si>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</si>
  <si>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</si>
  <si>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</si>
  <si>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</si>
  <si>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</si>
  <si>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</si>
  <si>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</si>
  <si>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</si>
  <si>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</si>
  <si>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</si>
  <si>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</si>
  <si>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</si>
  <si>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</si>
  <si>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</si>
  <si>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</si>
  <si>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</si>
  <si>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</si>
  <si>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</si>
  <si>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</si>
  <si>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</si>
  <si>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</si>
  <si>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</si>
  <si>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</si>
  <si>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</si>
  <si>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</si>
  <si>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</si>
  <si>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</si>
  <si>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</si>
  <si>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</si>
  <si>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</si>
  <si>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</si>
  <si>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</si>
  <si>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</si>
  <si>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</si>
  <si>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</si>
  <si>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</si>
  <si>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</si>
  <si>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</si>
  <si>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</si>
  <si>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</si>
  <si>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</si>
  <si>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</si>
  <si>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</si>
  <si>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</si>
  <si>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</si>
  <si>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</si>
  <si>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</si>
  <si>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</si>
  <si>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</si>
  <si>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</si>
  <si>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</si>
  <si>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</si>
  <si>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</si>
  <si>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</si>
  <si>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</si>
  <si>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</si>
  <si>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</si>
  <si>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</si>
  <si>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</si>
  <si>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</si>
  <si>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</si>
  <si>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</si>
  <si>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</si>
  <si>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</si>
  <si>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</si>
  <si>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</si>
  <si>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</si>
  <si>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</si>
  <si>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</si>
  <si>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</si>
  <si>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</si>
  <si>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</si>
  <si>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</si>
  <si>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</si>
  <si>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</si>
  <si>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</si>
  <si>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</si>
  <si>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</si>
  <si>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</si>
  <si>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</si>
  <si>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</si>
  <si>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</si>
  <si>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</si>
  <si>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</si>
  <si>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</si>
  <si>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</si>
  <si>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</si>
  <si>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</si>
  <si>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</si>
  <si>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</si>
  <si>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</si>
  <si>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</si>
  <si>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</si>
  <si>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</si>
  <si>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</si>
  <si>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</si>
  <si>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</si>
  <si>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</si>
  <si>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</si>
  <si>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</si>
  <si>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</si>
  <si>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</si>
  <si>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</si>
  <si>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</si>
  <si>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</si>
  <si>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</si>
  <si>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</si>
  <si>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</si>
  <si>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</si>
  <si>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</si>
  <si>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</si>
  <si>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</si>
  <si>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</si>
  <si>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</si>
  <si>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</si>
  <si>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</si>
  <si>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</si>
  <si>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</si>
  <si>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</si>
  <si>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</si>
  <si>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</si>
  <si>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</si>
  <si>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</si>
  <si>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</si>
  <si>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</si>
  <si>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</si>
  <si>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</si>
  <si>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</si>
  <si>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</si>
  <si>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</si>
  <si>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</si>
  <si>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</si>
  <si>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</si>
  <si>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</si>
  <si>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</si>
  <si>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</si>
  <si>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</si>
  <si>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</si>
  <si>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</si>
  <si>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</si>
  <si>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</si>
  <si>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</si>
  <si>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</si>
  <si>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</si>
  <si>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</si>
  <si>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</si>
  <si>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</si>
  <si>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</si>
  <si>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</si>
  <si>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</si>
  <si>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</si>
  <si>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</si>
  <si>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</si>
  <si>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</si>
  <si>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</si>
  <si>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</si>
  <si>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</si>
  <si>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</si>
  <si>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</si>
  <si>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</si>
  <si>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</si>
  <si>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</si>
  <si>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</si>
  <si>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</si>
  <si>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</si>
  <si>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</si>
  <si>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</si>
  <si>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</si>
  <si>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</si>
  <si>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</si>
  <si>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</si>
  <si>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</si>
  <si>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</si>
  <si>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</si>
  <si>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</si>
  <si>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</si>
  <si>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</si>
  <si>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</si>
  <si>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</si>
  <si>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</si>
  <si>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</si>
  <si>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</si>
  <si>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</si>
  <si>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</si>
  <si>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</si>
  <si>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</si>
  <si>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</si>
  <si>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</si>
  <si>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</si>
  <si>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</si>
  <si>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</si>
  <si>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</si>
  <si>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</si>
  <si>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</si>
  <si>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</si>
  <si>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</si>
  <si>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</si>
  <si>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</si>
  <si>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</si>
  <si>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</si>
  <si>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</si>
  <si>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</si>
  <si>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</si>
  <si>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</si>
  <si>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</si>
  <si>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</si>
  <si>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</si>
  <si>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</si>
  <si>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</si>
  <si>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</si>
  <si>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</si>
  <si>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</si>
  <si>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</si>
  <si>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</si>
  <si>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</si>
  <si>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</si>
  <si>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</si>
  <si>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</si>
  <si>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</si>
  <si>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</si>
  <si>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</si>
  <si>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</si>
  <si>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</si>
  <si>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</si>
  <si>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</si>
  <si>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</si>
  <si>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</si>
  <si>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</si>
  <si>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</si>
  <si>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</si>
  <si>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</si>
  <si>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</si>
  <si>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</si>
  <si>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</si>
  <si>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</si>
  <si>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</si>
  <si>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</si>
  <si>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</si>
  <si>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</si>
  <si>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</si>
  <si>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</si>
  <si>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</si>
  <si>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</si>
  <si>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</si>
  <si>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</si>
  <si>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</si>
  <si>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</si>
  <si>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</si>
  <si>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</si>
  <si>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</si>
  <si>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</si>
  <si>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</si>
  <si>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</si>
  <si>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</si>
  <si>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</si>
  <si>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</si>
  <si>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</si>
  <si>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</si>
  <si>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</si>
  <si>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</si>
  <si>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</si>
  <si>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</si>
  <si>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</si>
  <si>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</si>
  <si>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</si>
  <si>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</si>
  <si>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</si>
  <si>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</si>
  <si>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</si>
  <si>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</si>
  <si>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</si>
  <si>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</si>
  <si>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</si>
  <si>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</si>
  <si>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</si>
  <si>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</si>
  <si>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</si>
  <si>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</si>
  <si>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</si>
  <si>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</si>
  <si>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</si>
  <si>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</si>
  <si>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</si>
  <si>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</si>
  <si>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</si>
  <si>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</si>
  <si>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</si>
  <si>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</si>
  <si>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</si>
  <si>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</si>
  <si>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</si>
  <si>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</si>
  <si>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</si>
  <si>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</si>
  <si>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</si>
  <si>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</si>
  <si>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</si>
  <si>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</si>
  <si>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</si>
  <si>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</si>
  <si>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</si>
  <si>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</si>
  <si>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</si>
  <si>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</si>
  <si>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</si>
  <si>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</si>
  <si>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</si>
  <si>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</si>
  <si>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</si>
  <si>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</si>
  <si>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</si>
  <si>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</si>
  <si>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</si>
  <si>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</si>
  <si>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</si>
  <si>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</si>
  <si>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</si>
  <si>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</si>
  <si>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</si>
  <si>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</si>
  <si>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</si>
  <si>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</si>
  <si>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</si>
  <si>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</si>
  <si>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</si>
  <si>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</si>
  <si>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</si>
  <si>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</si>
  <si>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</si>
  <si>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</si>
  <si>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</si>
  <si>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</si>
  <si>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</si>
  <si>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</si>
  <si>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</si>
  <si>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</si>
  <si>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</si>
  <si>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</si>
  <si>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</si>
  <si>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</si>
  <si>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</si>
  <si>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</si>
  <si>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</si>
  <si>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</si>
  <si>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</si>
  <si>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</si>
  <si>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</si>
  <si>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</si>
  <si>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</si>
  <si>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</si>
  <si>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</si>
  <si>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</si>
  <si>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</si>
  <si>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</si>
  <si>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</si>
  <si>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</si>
  <si>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</si>
  <si>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</si>
  <si>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</si>
  <si>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</si>
  <si>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</si>
  <si>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</si>
  <si>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</si>
  <si>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</si>
  <si>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</si>
  <si>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</si>
  <si>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</si>
  <si>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</si>
  <si>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</si>
  <si>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</si>
  <si>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</si>
  <si>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</si>
  <si>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</si>
  <si>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</si>
  <si>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</si>
  <si>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</si>
  <si>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</si>
  <si>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</si>
  <si>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</si>
  <si>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</si>
  <si>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</si>
  <si>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</si>
  <si>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</si>
  <si>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</si>
  <si>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</si>
  <si>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</si>
  <si>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</si>
  <si>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</si>
  <si>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</si>
  <si>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</si>
  <si>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</si>
  <si>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</si>
  <si>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</si>
  <si>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</si>
  <si>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</si>
  <si>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</si>
  <si>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</si>
  <si>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</si>
  <si>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</si>
  <si>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</si>
  <si>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</si>
  <si>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</si>
  <si>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</si>
  <si>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</si>
  <si>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</si>
  <si>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</si>
  <si>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</si>
  <si>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</si>
  <si>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</si>
  <si>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</si>
  <si>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</si>
  <si>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</si>
  <si>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</si>
  <si>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</si>
  <si>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</si>
  <si>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</si>
  <si>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</si>
  <si>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</si>
  <si>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</si>
  <si>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</si>
  <si>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</si>
  <si>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</si>
  <si>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</si>
  <si>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</si>
  <si>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</si>
  <si>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</si>
  <si>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</si>
  <si>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</si>
  <si>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</si>
  <si>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</si>
  <si>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</si>
  <si>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</si>
  <si>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</si>
  <si>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</si>
  <si>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</si>
  <si>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</si>
  <si>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</si>
  <si>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</si>
  <si>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</si>
  <si>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</si>
  <si>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</si>
  <si>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</si>
  <si>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</si>
  <si>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</si>
  <si>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</si>
  <si>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</si>
  <si>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</si>
  <si>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</si>
  <si>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</si>
  <si>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</si>
  <si>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</si>
  <si>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</si>
  <si>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</si>
  <si>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</si>
  <si>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</si>
  <si>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</si>
  <si>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</si>
  <si>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</si>
  <si>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</si>
  <si>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</si>
  <si>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</si>
  <si>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</si>
  <si>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</si>
  <si>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</si>
  <si>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</si>
  <si>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</si>
  <si>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</si>
  <si>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</si>
  <si>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</si>
  <si>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</si>
  <si>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</si>
  <si>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</si>
  <si>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</si>
  <si>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</si>
  <si>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</si>
  <si>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</si>
  <si>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</si>
  <si>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</si>
  <si>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</si>
  <si>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</si>
  <si>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</si>
  <si>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</si>
  <si>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</si>
  <si>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</si>
  <si>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</si>
  <si>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</si>
  <si>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</si>
  <si>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</si>
  <si>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</si>
  <si>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</si>
  <si>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</si>
  <si>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</si>
  <si>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</si>
  <si>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</si>
  <si>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</si>
  <si>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</si>
  <si>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</si>
  <si>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</si>
  <si>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</si>
  <si>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</si>
  <si>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</si>
  <si>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</si>
  <si>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</si>
  <si>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</si>
  <si>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</si>
  <si>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</si>
  <si>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</si>
  <si>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</si>
  <si>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</si>
  <si>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</si>
  <si>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</si>
  <si>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</si>
  <si>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</si>
  <si>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</si>
  <si>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</si>
  <si>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</si>
  <si>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</si>
  <si>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</si>
  <si>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</si>
  <si>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</si>
  <si>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</si>
  <si>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</si>
  <si>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</si>
  <si>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</si>
  <si>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</si>
  <si>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</si>
  <si>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</si>
  <si>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</si>
  <si>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</si>
  <si>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</si>
  <si>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</si>
  <si>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</si>
  <si>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</si>
  <si>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</si>
  <si>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</si>
  <si>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</si>
  <si>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</si>
  <si>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</si>
  <si>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</si>
  <si>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</si>
  <si>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</si>
  <si>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</si>
  <si>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</si>
  <si>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</si>
  <si>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</si>
  <si>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</si>
  <si>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</si>
  <si>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</si>
  <si>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</si>
  <si>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</si>
  <si>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</si>
  <si>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</si>
  <si>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</si>
  <si>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</si>
  <si>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</si>
  <si>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</si>
  <si>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</si>
  <si>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</si>
  <si>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</si>
  <si>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</si>
  <si>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</si>
  <si>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</si>
  <si>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</si>
  <si>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</si>
  <si>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</si>
  <si>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</si>
  <si>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</si>
  <si>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</si>
  <si>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</si>
  <si>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</si>
  <si>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</si>
  <si>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</si>
  <si>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</si>
  <si>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</si>
  <si>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</si>
  <si>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</si>
  <si>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</si>
  <si>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</si>
  <si>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</si>
  <si>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</si>
  <si>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</si>
  <si>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</si>
  <si>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</si>
  <si>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</si>
  <si>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</si>
  <si>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</si>
  <si>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</si>
  <si>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</si>
  <si>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</si>
  <si>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</si>
  <si>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</si>
  <si>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</si>
  <si>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</si>
  <si>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</si>
  <si>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</si>
  <si>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</si>
  <si>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</si>
  <si>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</si>
  <si>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</si>
  <si>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</si>
  <si>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</si>
  <si>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</si>
  <si>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</si>
  <si>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</si>
  <si>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</si>
  <si>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</si>
  <si>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</si>
  <si>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</si>
  <si>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</si>
  <si>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</si>
  <si>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</si>
  <si>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</si>
  <si>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</si>
  <si>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</si>
  <si>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</si>
  <si>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</si>
  <si>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</si>
  <si>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</si>
  <si>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</si>
  <si>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</si>
  <si>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</si>
  <si>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</si>
  <si>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</si>
  <si>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</si>
  <si>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</si>
  <si>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</si>
  <si>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</si>
  <si>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</si>
  <si>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</si>
  <si>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</si>
  <si>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</si>
  <si>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</si>
  <si>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</si>
  <si>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</si>
  <si>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</si>
  <si>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</si>
  <si>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</si>
  <si>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</si>
  <si>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</si>
  <si>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</si>
  <si>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</si>
  <si>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</si>
  <si>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</si>
  <si>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</si>
  <si>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</si>
  <si>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</si>
  <si>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</si>
  <si>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</si>
  <si>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</si>
  <si>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</si>
  <si>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</si>
  <si>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</si>
  <si>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</si>
  <si>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</si>
  <si>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</si>
  <si>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</si>
  <si>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</si>
  <si>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</si>
  <si>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</si>
  <si>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</si>
  <si>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</si>
  <si>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</si>
  <si>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</si>
  <si>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</si>
  <si>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</si>
  <si>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</si>
  <si>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</si>
  <si>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</si>
  <si>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</si>
  <si>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</si>
  <si>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</si>
  <si>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</si>
  <si>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</si>
  <si>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</si>
  <si>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</si>
  <si>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</si>
  <si>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</si>
  <si>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</si>
  <si>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</si>
  <si>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</si>
  <si>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</si>
  <si>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</si>
  <si>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</si>
  <si>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</si>
  <si>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</si>
  <si>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</si>
  <si>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</si>
  <si>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</si>
  <si>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</si>
  <si>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</si>
  <si>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</si>
  <si>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</si>
  <si>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</si>
  <si>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</si>
  <si>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</si>
  <si>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</si>
  <si>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</si>
  <si>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</si>
  <si>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</si>
  <si>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</si>
  <si>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</si>
  <si>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</si>
  <si>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</si>
  <si>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</si>
  <si>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</si>
  <si>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</si>
  <si>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</si>
  <si>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</si>
  <si>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</si>
  <si>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</si>
  <si>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</si>
  <si>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</si>
  <si>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</si>
  <si>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</si>
  <si>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</si>
  <si>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</si>
  <si>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</si>
  <si>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</si>
  <si>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</si>
  <si>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</si>
  <si>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</si>
  <si>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</si>
  <si>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</si>
  <si>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</si>
  <si>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</si>
  <si>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</si>
  <si>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</si>
  <si>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</si>
  <si>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</si>
  <si>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</si>
  <si>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</si>
  <si>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</si>
  <si>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</si>
  <si>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</si>
  <si>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</si>
  <si>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</si>
  <si>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</si>
  <si>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</si>
  <si>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</si>
  <si>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</si>
  <si>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</si>
  <si>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</si>
  <si>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</si>
  <si>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</si>
  <si>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</si>
  <si>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</si>
  <si>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</si>
  <si>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</si>
  <si>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</si>
  <si>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</si>
  <si>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</si>
  <si>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</si>
  <si>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</si>
  <si>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</si>
  <si>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</si>
  <si>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</si>
  <si>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</si>
  <si>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</si>
  <si>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</si>
  <si>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</si>
  <si>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</si>
  <si>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</si>
  <si>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</si>
  <si>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</si>
  <si>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</si>
  <si>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</si>
  <si>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</si>
  <si>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</si>
  <si>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</si>
  <si>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</si>
  <si>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</si>
  <si>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</si>
  <si>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</si>
  <si>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</si>
  <si>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</si>
  <si>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</si>
  <si>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</si>
  <si>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</si>
  <si>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</si>
  <si>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</si>
  <si>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</si>
  <si>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</si>
  <si>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</si>
  <si>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</si>
  <si>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</si>
  <si>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</si>
  <si>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</si>
  <si>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</si>
  <si>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</si>
  <si>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</si>
  <si>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</si>
  <si>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</si>
  <si>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</si>
  <si>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</si>
  <si>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</si>
  <si>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</si>
  <si>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</si>
  <si>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</si>
  <si>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</si>
  <si>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</si>
  <si>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</si>
  <si>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</si>
  <si>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</si>
  <si>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</si>
  <si>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</si>
  <si>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</si>
  <si>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</si>
  <si>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</si>
  <si>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</si>
  <si>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</si>
  <si>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</si>
  <si>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</si>
  <si>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</si>
  <si>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</si>
  <si>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</si>
  <si>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</si>
  <si>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</si>
  <si>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</si>
  <si>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</si>
  <si>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</si>
  <si>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</si>
  <si>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</si>
  <si>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</si>
  <si>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</si>
  <si>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</si>
  <si>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</si>
  <si>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</si>
  <si>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</si>
  <si>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</si>
  <si>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</si>
  <si>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</si>
  <si>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</si>
  <si>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</si>
  <si>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</si>
  <si>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</si>
  <si>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</si>
  <si>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</si>
  <si>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</si>
  <si>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</si>
  <si>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</si>
  <si>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</si>
  <si>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</si>
  <si>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</si>
  <si>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</si>
  <si>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</si>
  <si>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</si>
  <si>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</si>
  <si>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</si>
  <si>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</si>
  <si>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</si>
  <si>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</si>
  <si>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</si>
  <si>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</si>
  <si>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</si>
  <si>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</si>
  <si>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</si>
  <si>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</si>
  <si>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</si>
  <si>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</si>
  <si>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</si>
  <si>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</si>
  <si>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</si>
  <si>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</si>
  <si>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</si>
  <si>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</si>
  <si>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</si>
  <si>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</si>
  <si>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</si>
  <si>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</si>
  <si>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</si>
  <si>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</si>
  <si>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</si>
  <si>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</si>
  <si>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</si>
  <si>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</si>
  <si>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</si>
  <si>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</si>
  <si>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</si>
  <si>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</si>
  <si>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</si>
  <si>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</si>
  <si>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</si>
  <si>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</si>
  <si>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</si>
  <si>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</si>
  <si>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</si>
  <si>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</si>
  <si>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</si>
  <si>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</si>
  <si>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</si>
  <si>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</si>
  <si>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</si>
  <si>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</si>
  <si>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</si>
  <si>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</si>
  <si>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</si>
  <si>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</si>
  <si>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</si>
  <si>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</si>
  <si>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</si>
  <si>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</si>
  <si>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</si>
  <si>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</si>
  <si>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</si>
  <si>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</si>
  <si>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</si>
  <si>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</si>
  <si>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</si>
  <si>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</si>
  <si>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</si>
  <si>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</si>
  <si>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</si>
  <si>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</si>
  <si>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</si>
  <si>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</si>
  <si>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</si>
  <si>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</si>
  <si>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</si>
  <si>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</si>
  <si>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</si>
  <si>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</si>
  <si>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</si>
  <si>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</si>
  <si>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</si>
  <si>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</si>
  <si>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</si>
  <si>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</si>
  <si>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</si>
  <si>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</si>
  <si>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</si>
  <si>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</si>
  <si>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</si>
  <si>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</si>
  <si>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</si>
  <si>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</si>
  <si>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</si>
  <si>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</si>
  <si>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</si>
  <si>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</si>
  <si>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</si>
  <si>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</si>
  <si>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</si>
  <si>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</si>
  <si>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</si>
  <si>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</si>
  <si>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</si>
  <si>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</si>
  <si>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</si>
  <si>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</si>
  <si>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</si>
  <si>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</si>
  <si>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</si>
  <si>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</si>
  <si>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</si>
  <si>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</si>
  <si>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</si>
  <si>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</si>
  <si>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</si>
  <si>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</si>
  <si>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</si>
  <si>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</si>
  <si>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</si>
  <si>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</si>
  <si>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</si>
  <si>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</si>
  <si>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</si>
  <si>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</si>
  <si>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</si>
  <si>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</si>
  <si>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</si>
  <si>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</si>
  <si>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</si>
  <si>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</si>
  <si>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</si>
  <si>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</si>
  <si>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</si>
  <si>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</si>
  <si>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</si>
  <si>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</si>
  <si>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</si>
  <si>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</si>
  <si>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</si>
  <si>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</si>
  <si>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</si>
  <si>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</si>
  <si>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</si>
  <si>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</si>
  <si>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</si>
  <si>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</si>
  <si>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</si>
  <si>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</si>
  <si>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</si>
  <si>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</si>
  <si>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</si>
  <si>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</si>
  <si>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</si>
  <si>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</si>
  <si>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</si>
  <si>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</si>
  <si>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</si>
  <si>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</si>
  <si>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</si>
  <si>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</si>
  <si>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</si>
  <si>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</si>
  <si>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</si>
  <si>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</si>
  <si>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</si>
  <si>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</si>
  <si>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</si>
  <si>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</si>
  <si>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</si>
  <si>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</si>
  <si>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</si>
  <si>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</si>
  <si>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</si>
  <si>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</si>
  <si>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</si>
  <si>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</si>
  <si>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</si>
  <si>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</si>
  <si>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</si>
  <si>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</si>
  <si>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</si>
  <si>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</si>
  <si>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</si>
  <si>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</si>
  <si>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</si>
  <si>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</si>
  <si>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</si>
  <si>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</si>
  <si>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</si>
  <si>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</si>
  <si>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</si>
  <si>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</si>
  <si>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</si>
  <si>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</si>
  <si>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</si>
  <si>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</si>
  <si>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</si>
  <si>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</si>
  <si>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</si>
  <si>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</si>
  <si>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</si>
  <si>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</si>
  <si>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</si>
  <si>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</si>
  <si>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</si>
  <si>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</si>
  <si>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</si>
  <si>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</si>
  <si>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</si>
  <si>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</si>
  <si>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</si>
  <si>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</si>
  <si>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</si>
  <si>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</si>
  <si>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</si>
  <si>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</si>
  <si>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</si>
  <si>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</si>
  <si>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</si>
  <si>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</si>
  <si>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</si>
  <si>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</si>
  <si>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</si>
  <si>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</si>
  <si>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</si>
  <si>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</si>
  <si>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</si>
  <si>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</si>
  <si>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</si>
  <si>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</si>
  <si>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</si>
  <si>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</si>
  <si>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</si>
  <si>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</si>
  <si>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</si>
  <si>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</si>
  <si>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</si>
  <si>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</si>
  <si>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</si>
  <si>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</si>
  <si>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</si>
  <si>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</si>
  <si>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</si>
  <si>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</si>
  <si>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</si>
  <si>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</si>
  <si>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</si>
  <si>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</si>
  <si>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</si>
  <si>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</si>
  <si>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</si>
  <si>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</si>
  <si>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</si>
  <si>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</si>
  <si>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</si>
  <si>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</si>
  <si>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</si>
  <si>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</si>
  <si>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</si>
  <si>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</si>
  <si>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</si>
  <si>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</si>
  <si>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</si>
  <si>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</si>
  <si>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</si>
  <si>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</si>
  <si>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</si>
  <si>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</si>
  <si>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</si>
  <si>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</si>
  <si>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</si>
  <si>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</si>
  <si>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</si>
  <si>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</si>
  <si>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</si>
  <si>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</si>
  <si>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</si>
  <si>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</si>
  <si>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</si>
  <si>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</si>
  <si>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</si>
  <si>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</si>
  <si>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</si>
  <si>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</si>
  <si>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</si>
  <si>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</si>
  <si>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</si>
  <si>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</si>
  <si>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</si>
  <si>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</si>
  <si>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</si>
  <si>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</si>
  <si>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</si>
  <si>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</si>
  <si>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</si>
  <si>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</si>
  <si>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</si>
  <si>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</si>
  <si>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</si>
  <si>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</si>
  <si>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</si>
  <si>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</si>
  <si>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</si>
  <si>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</si>
  <si>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</si>
  <si>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</si>
  <si>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</si>
  <si>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</si>
  <si>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</si>
  <si>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</si>
  <si>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</si>
  <si>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</si>
  <si>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</si>
  <si>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</si>
  <si>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</si>
  <si>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</si>
  <si>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</si>
  <si>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</si>
  <si>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</si>
  <si>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</si>
  <si>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</si>
  <si>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</si>
  <si>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</si>
  <si>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</si>
  <si>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</si>
  <si>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</si>
  <si>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</si>
  <si>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</si>
  <si>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</si>
  <si>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</si>
  <si>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</si>
  <si>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</si>
  <si>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</si>
  <si>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</si>
  <si>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</si>
  <si>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</si>
  <si>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</si>
  <si>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</si>
  <si>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</si>
  <si>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</si>
  <si>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</si>
  <si>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</si>
  <si>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</si>
  <si>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</si>
  <si>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</si>
  <si>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</si>
  <si>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</si>
  <si>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</si>
  <si>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</si>
  <si>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</si>
  <si>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</si>
  <si>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</si>
  <si>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</si>
  <si>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</si>
  <si>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</si>
  <si>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</si>
  <si>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</si>
  <si>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</si>
  <si>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</si>
  <si>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</si>
  <si>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</si>
  <si>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</si>
  <si>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</si>
  <si>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</si>
  <si>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</si>
  <si>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</si>
  <si>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</si>
  <si>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</si>
  <si>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</si>
  <si>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</si>
  <si>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</si>
  <si>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</si>
  <si>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</si>
  <si>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</si>
  <si>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</si>
  <si>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</si>
  <si>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</si>
  <si>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</si>
  <si>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</si>
  <si>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</si>
  <si>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</si>
  <si>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</si>
  <si>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</si>
  <si>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</si>
  <si>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</si>
  <si>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</si>
  <si>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</si>
  <si>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</si>
  <si>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</si>
  <si>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</si>
  <si>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</si>
  <si>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</si>
  <si>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</si>
  <si>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</si>
  <si>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</si>
  <si>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</si>
  <si>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</si>
  <si>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</si>
  <si>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</si>
  <si>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</si>
  <si>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</si>
  <si>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</si>
  <si>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</si>
  <si>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</si>
  <si>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</si>
  <si>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</si>
  <si>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</si>
  <si>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</si>
  <si>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</si>
  <si>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</si>
  <si>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</si>
  <si>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</si>
  <si>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</si>
  <si>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</si>
  <si>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</si>
  <si>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</si>
  <si>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</si>
  <si>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</si>
  <si>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</si>
  <si>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</si>
  <si>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</si>
  <si>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</si>
  <si>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</si>
  <si>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</si>
  <si>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</si>
  <si>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</si>
  <si>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</si>
  <si>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</si>
  <si>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</si>
  <si>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</si>
  <si>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</si>
  <si>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</si>
  <si>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</si>
  <si>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</si>
  <si>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</si>
  <si>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</si>
  <si>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</si>
  <si>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</si>
  <si>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</si>
  <si>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</si>
  <si>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</si>
  <si>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</si>
  <si>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</si>
  <si>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</si>
  <si>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</si>
  <si>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</si>
  <si>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</si>
  <si>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</si>
  <si>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</si>
  <si>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</si>
  <si>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</si>
  <si>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</si>
  <si>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</si>
  <si>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</si>
  <si>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</si>
  <si>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</si>
  <si>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</si>
  <si>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</si>
  <si>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</si>
  <si>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</si>
  <si>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</si>
  <si>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</si>
  <si>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</si>
  <si>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</si>
  <si>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</si>
  <si>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</si>
  <si>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</si>
  <si>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</si>
  <si>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</si>
  <si>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</si>
  <si>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</si>
  <si>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</si>
  <si>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</si>
  <si>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</si>
  <si>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</si>
  <si>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</si>
  <si>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</si>
  <si>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</si>
  <si>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</si>
  <si>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</si>
  <si>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</si>
  <si>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</si>
  <si>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</si>
  <si>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</si>
  <si>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</si>
  <si>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</si>
  <si>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</si>
  <si>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</si>
  <si>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</si>
  <si>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</si>
  <si>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</si>
  <si>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</si>
  <si>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</si>
  <si>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</si>
  <si>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</si>
  <si>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</si>
  <si>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</si>
  <si>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</si>
  <si>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</si>
  <si>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</si>
  <si>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</si>
  <si>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</si>
  <si>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</si>
  <si>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</si>
  <si>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</si>
  <si>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</si>
  <si>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</si>
  <si>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</si>
  <si>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</si>
  <si>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</si>
  <si>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</si>
  <si>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</si>
  <si>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</si>
  <si>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</si>
  <si>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</si>
  <si>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</si>
  <si>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</si>
  <si>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</si>
  <si>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</si>
  <si>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</si>
  <si>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</si>
  <si>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</si>
  <si>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</si>
  <si>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</si>
  <si>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</si>
  <si>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</si>
  <si>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</si>
  <si>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</si>
  <si>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</si>
  <si>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</si>
  <si>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</si>
  <si>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</si>
  <si>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</si>
  <si>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</si>
  <si>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</si>
  <si>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</si>
  <si>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</si>
  <si>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</si>
  <si>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</si>
  <si>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</si>
  <si>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</si>
  <si>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</si>
  <si>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</si>
  <si>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</si>
  <si>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</si>
  <si>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</si>
  <si>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</si>
  <si>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</si>
  <si>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</si>
  <si>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</si>
  <si>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</si>
  <si>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</si>
  <si>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</si>
  <si>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</si>
  <si>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</si>
  <si>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</si>
  <si>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</si>
  <si>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</si>
  <si>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</si>
  <si>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</si>
  <si>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</si>
  <si>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</si>
  <si>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</si>
  <si>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</si>
  <si>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</si>
  <si>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</si>
  <si>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</si>
  <si>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</si>
  <si>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</si>
  <si>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</si>
  <si>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</si>
  <si>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</si>
  <si>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</si>
  <si>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</si>
  <si>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</si>
  <si>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</si>
  <si>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</si>
  <si>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</si>
  <si>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</si>
  <si>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</si>
  <si>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</si>
  <si>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</si>
  <si>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</si>
  <si>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</si>
  <si>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</si>
  <si>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</si>
  <si>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</si>
  <si>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</si>
  <si>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</si>
  <si>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</si>
  <si>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</si>
  <si>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</si>
  <si>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</si>
  <si>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</si>
  <si>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</si>
  <si>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</si>
  <si>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</si>
  <si>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</si>
  <si>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</si>
  <si>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</si>
  <si>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</si>
  <si>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</si>
  <si>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</si>
  <si>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</si>
  <si>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</si>
  <si>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</si>
  <si>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</si>
  <si>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</si>
  <si>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</si>
  <si>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</si>
  <si>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</si>
  <si>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</si>
  <si>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</si>
  <si>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</si>
  <si>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</si>
  <si>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</si>
  <si>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</si>
  <si>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</si>
  <si>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</si>
  <si>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</si>
  <si>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</si>
  <si>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</si>
  <si>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</si>
  <si>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</si>
  <si>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</si>
  <si>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</si>
  <si>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</si>
  <si>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</si>
  <si>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</si>
  <si>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</si>
  <si>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</si>
  <si>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</si>
  <si>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</si>
  <si>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</si>
  <si>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</si>
  <si>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</si>
  <si>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</si>
  <si>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</si>
  <si>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</si>
  <si>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</si>
  <si>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</si>
  <si>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</si>
  <si>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</si>
  <si>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</si>
  <si>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</si>
  <si>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</si>
  <si>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</si>
  <si>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</si>
  <si>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</si>
  <si>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</si>
  <si>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</si>
  <si>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</si>
  <si>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</si>
  <si>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</si>
  <si>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</si>
  <si>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</si>
  <si>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</si>
  <si>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</si>
  <si>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</si>
  <si>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</si>
  <si>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</si>
  <si>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</si>
  <si>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</si>
  <si>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</si>
  <si>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</si>
  <si>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</si>
  <si>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</si>
  <si>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</si>
  <si>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</si>
  <si>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</si>
  <si>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</si>
  <si>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</si>
  <si>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</si>
  <si>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</si>
  <si>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</si>
  <si>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</si>
  <si>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</si>
  <si>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</si>
  <si>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</si>
  <si>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</si>
  <si>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</si>
  <si>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</si>
  <si>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</si>
  <si>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</si>
  <si>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</si>
  <si>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</si>
  <si>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</si>
  <si>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</si>
  <si>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</si>
  <si>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</si>
  <si>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</si>
  <si>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</si>
  <si>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</si>
  <si>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</si>
  <si>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</si>
  <si>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</si>
  <si>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</si>
  <si>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</si>
  <si>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</si>
  <si>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</si>
  <si>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</si>
  <si>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</si>
  <si>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</si>
  <si>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</si>
  <si>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</si>
  <si>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</si>
  <si>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</si>
  <si>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</si>
  <si>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</si>
  <si>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</si>
  <si>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</si>
  <si>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</si>
  <si>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</si>
  <si>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</si>
  <si>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</si>
  <si>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</si>
  <si>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</si>
  <si>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</si>
  <si>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</si>
  <si>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</si>
  <si>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</si>
  <si>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</si>
  <si>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</si>
  <si>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</si>
  <si>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</si>
  <si>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</si>
  <si>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</si>
  <si>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</si>
  <si>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</si>
  <si>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</si>
  <si>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</si>
  <si>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</si>
  <si>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</si>
  <si>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</si>
  <si>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</si>
  <si>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</si>
  <si>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</si>
  <si>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</si>
  <si>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</si>
  <si>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</si>
  <si>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</si>
  <si>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</si>
  <si>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</si>
  <si>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</si>
  <si>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</si>
  <si>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</si>
  <si>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</si>
  <si>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</si>
  <si>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</si>
  <si>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</si>
  <si>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</si>
  <si>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</si>
  <si>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</si>
  <si>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</si>
  <si>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</si>
  <si>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</si>
  <si>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</si>
  <si>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</si>
  <si>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</si>
  <si>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</si>
  <si>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</si>
  <si>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</si>
  <si>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</si>
  <si>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</si>
  <si>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</si>
  <si>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</si>
  <si>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</si>
  <si>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</si>
  <si>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</si>
  <si>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</si>
  <si>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</si>
  <si>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</si>
  <si>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</si>
  <si>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</si>
  <si>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</si>
  <si>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</si>
  <si>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</si>
  <si>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</si>
  <si>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</si>
  <si>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</si>
  <si>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</si>
  <si>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</si>
  <si>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</si>
  <si>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</si>
  <si>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</si>
  <si>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</si>
  <si>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</si>
  <si>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</si>
  <si>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</si>
  <si>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</si>
  <si>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</si>
  <si>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</si>
  <si>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</si>
  <si>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</si>
  <si>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</si>
  <si>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</si>
  <si>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</si>
  <si>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</si>
  <si>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</si>
  <si>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</si>
  <si>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</si>
  <si>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</si>
  <si>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</si>
  <si>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</si>
  <si>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</si>
  <si>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</si>
  <si>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</si>
  <si>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</si>
  <si>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</si>
  <si>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</si>
  <si>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</si>
  <si>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</si>
  <si>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</si>
  <si>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</si>
  <si>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</si>
  <si>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</si>
  <si>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</si>
  <si>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</si>
  <si>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</si>
  <si>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</si>
  <si>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</si>
  <si>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</si>
  <si>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</si>
  <si>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</si>
  <si>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</si>
  <si>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</si>
  <si>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</si>
  <si>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</si>
  <si>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</si>
  <si>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</si>
  <si>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</si>
  <si>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</si>
  <si>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</si>
  <si>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</si>
  <si>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</si>
  <si>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</si>
  <si>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</si>
  <si>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</si>
  <si>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</si>
  <si>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</si>
  <si>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</si>
  <si>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</si>
  <si>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</si>
  <si>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</si>
  <si>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</si>
  <si>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</si>
  <si>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</si>
  <si>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</si>
  <si>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</si>
  <si>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</si>
  <si>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</si>
  <si>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</si>
  <si>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</si>
  <si>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</si>
  <si>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</si>
  <si>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</si>
  <si>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</si>
  <si>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</si>
  <si>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</si>
  <si>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</si>
  <si>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</si>
  <si>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</si>
  <si>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</si>
  <si>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</si>
  <si>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</si>
  <si>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</si>
  <si>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</si>
  <si>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</si>
  <si>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</si>
  <si>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</si>
  <si>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</si>
  <si>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</si>
  <si>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</si>
  <si>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</si>
  <si>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</si>
  <si>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</si>
  <si>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</si>
  <si>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</si>
  <si>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</si>
  <si>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</si>
  <si>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</si>
  <si>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</si>
  <si>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</si>
  <si>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</si>
  <si>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</si>
  <si>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</si>
  <si>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</si>
  <si>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</si>
  <si>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</si>
  <si>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</si>
  <si>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</si>
  <si>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</si>
  <si>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</si>
  <si>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</si>
  <si>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</si>
  <si>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</si>
  <si>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</si>
  <si>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</si>
  <si>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</si>
  <si>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</si>
  <si>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</si>
  <si>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</si>
  <si>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</si>
  <si>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</si>
  <si>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</si>
  <si>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</si>
  <si>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</si>
  <si>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</si>
  <si>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</si>
  <si>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</si>
  <si>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</si>
  <si>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</si>
  <si>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</si>
  <si>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</si>
  <si>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</si>
  <si>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</si>
  <si>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</si>
  <si>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</si>
  <si>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</si>
  <si>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</si>
  <si>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</si>
  <si>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</si>
  <si>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</si>
  <si>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</si>
  <si>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</si>
  <si>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</si>
  <si>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</si>
  <si>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</si>
  <si>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</si>
  <si>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</si>
  <si>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</si>
  <si>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</si>
  <si>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</si>
  <si>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</si>
  <si>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</si>
  <si>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</si>
  <si>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</si>
  <si>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</si>
  <si>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</si>
  <si>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</si>
  <si>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</si>
  <si>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</si>
  <si>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</si>
  <si>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</si>
  <si>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</si>
  <si>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</si>
  <si>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</si>
  <si>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</si>
  <si>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</si>
  <si>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</si>
  <si>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</si>
  <si>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</si>
  <si>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</si>
  <si>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</si>
  <si>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</si>
  <si>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</si>
  <si>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</si>
  <si>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</si>
  <si>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</si>
  <si>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</si>
  <si>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</si>
  <si>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</si>
  <si>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</si>
  <si>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</si>
  <si>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</si>
  <si>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</si>
  <si>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</si>
  <si>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</si>
  <si>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</si>
  <si>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</si>
  <si>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</si>
  <si>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</si>
  <si>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</si>
  <si>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</si>
  <si>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</si>
  <si>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</si>
  <si>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</si>
  <si>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</si>
  <si>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</si>
  <si>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</si>
  <si>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</si>
  <si>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</si>
  <si>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</si>
  <si>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</si>
  <si>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</si>
  <si>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</si>
  <si>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</si>
  <si>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</si>
  <si>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</si>
  <si>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</si>
  <si>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</si>
  <si>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</si>
  <si>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</si>
  <si>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</si>
  <si>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</si>
  <si>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</si>
  <si>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</si>
  <si>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</si>
  <si>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</si>
  <si>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</si>
  <si>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</si>
  <si>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</si>
  <si>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</si>
  <si>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</si>
  <si>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</si>
  <si>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</si>
  <si>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</si>
  <si>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</si>
  <si>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</si>
  <si>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</si>
  <si>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</si>
  <si>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</si>
  <si>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</si>
  <si>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</si>
  <si>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</si>
  <si>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</si>
  <si>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</si>
  <si>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</si>
  <si>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</si>
  <si>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</si>
  <si>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</si>
  <si>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</si>
  <si>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</si>
  <si>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</si>
  <si>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</si>
  <si>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</si>
  <si>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</si>
  <si>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</si>
  <si>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</si>
  <si>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</si>
  <si>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</si>
  <si>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</si>
  <si>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</si>
  <si>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</si>
  <si>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</si>
  <si>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</si>
  <si>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</si>
  <si>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</si>
  <si>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</si>
  <si>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</si>
  <si>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</si>
  <si>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</si>
  <si>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</si>
  <si>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</si>
  <si>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</si>
  <si>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</si>
  <si>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</si>
  <si>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</si>
  <si>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</si>
  <si>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</si>
  <si>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</si>
  <si>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</si>
  <si>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</si>
  <si>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</si>
  <si>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</si>
  <si>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</si>
  <si>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</si>
  <si>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</si>
  <si>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</si>
  <si>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</si>
  <si>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</si>
  <si>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</si>
  <si>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</si>
  <si>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</si>
  <si>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</si>
  <si>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</si>
  <si>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</si>
  <si>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</si>
  <si>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</si>
  <si>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</si>
  <si>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</si>
  <si>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</si>
  <si>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</si>
  <si>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</si>
  <si>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</si>
  <si>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</si>
  <si>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</si>
  <si>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</si>
  <si>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</si>
  <si>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</si>
  <si>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</si>
  <si>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</si>
  <si>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</si>
  <si>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</si>
  <si>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</si>
  <si>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</si>
  <si>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</si>
  <si>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</si>
  <si>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</si>
  <si>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</si>
  <si>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</si>
  <si>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</si>
  <si>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</si>
  <si>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</si>
  <si>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</si>
  <si>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</si>
  <si>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</si>
  <si>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</si>
  <si>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</si>
  <si>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</si>
  <si>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</si>
  <si>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</si>
  <si>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</si>
  <si>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</si>
  <si>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</si>
  <si>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</si>
  <si>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</si>
  <si>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</si>
  <si>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</si>
  <si>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</si>
  <si>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</si>
  <si>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</si>
  <si>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</si>
  <si>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</si>
  <si>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</si>
  <si>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</si>
  <si>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</si>
  <si>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</si>
  <si>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</si>
  <si>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</si>
  <si>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</si>
  <si>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</si>
  <si>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</si>
  <si>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</si>
  <si>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</si>
  <si>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</si>
  <si>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</si>
  <si>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</si>
  <si>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</si>
  <si>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</si>
  <si>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</si>
  <si>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</si>
  <si>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</si>
  <si>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</si>
  <si>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</si>
  <si>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</si>
  <si>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</si>
  <si>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</si>
  <si>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</si>
  <si>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</si>
  <si>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</si>
  <si>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</si>
  <si>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</si>
  <si>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</si>
  <si>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</si>
  <si>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</si>
  <si>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</si>
  <si>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</si>
  <si>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</si>
  <si>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</si>
  <si>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</si>
  <si>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</si>
  <si>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</si>
  <si>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</si>
  <si>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</si>
  <si>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</si>
  <si>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</si>
  <si>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</si>
  <si>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</si>
  <si>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</si>
  <si>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</si>
  <si>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</si>
  <si>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</si>
  <si>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</si>
  <si>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</si>
  <si>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</si>
  <si>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</si>
  <si>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</si>
  <si>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</si>
  <si>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</si>
  <si>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</si>
  <si>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</si>
  <si>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</si>
  <si>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</si>
  <si>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</si>
  <si>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</si>
  <si>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</si>
  <si>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</si>
  <si>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</si>
  <si>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</si>
  <si>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</si>
  <si>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</si>
  <si>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</si>
  <si>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</si>
  <si>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</si>
  <si>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</si>
  <si>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</si>
  <si>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</si>
  <si>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</si>
  <si>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</si>
  <si>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</si>
  <si>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</si>
  <si>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</si>
  <si>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</si>
  <si>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</si>
  <si>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</si>
  <si>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</si>
  <si>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</si>
  <si>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</si>
  <si>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</si>
  <si>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</si>
  <si>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</si>
  <si>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</si>
  <si>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</si>
  <si>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</si>
  <si>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</si>
  <si>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</si>
  <si>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</si>
  <si>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</si>
  <si>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</si>
  <si>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</si>
  <si>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</si>
  <si>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</si>
  <si>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</si>
  <si>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</si>
  <si>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</si>
  <si>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</si>
  <si>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</si>
  <si>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</si>
  <si>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</si>
  <si>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</si>
  <si>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</si>
  <si>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</si>
  <si>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</si>
  <si>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</si>
  <si>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</si>
  <si>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</si>
  <si>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</si>
  <si>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</si>
  <si>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</si>
  <si>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</si>
  <si>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</si>
  <si>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</si>
  <si>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</si>
  <si>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</si>
  <si>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</si>
  <si>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</si>
  <si>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</si>
  <si>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</si>
  <si>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</si>
  <si>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</si>
  <si>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</si>
  <si>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</si>
  <si>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</si>
  <si>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</si>
  <si>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</si>
  <si>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</si>
  <si>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</si>
  <si>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</si>
  <si>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</si>
  <si>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</si>
  <si>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</si>
  <si>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</si>
  <si>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</si>
  <si>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</si>
  <si>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</si>
  <si>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</si>
  <si>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</si>
  <si>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</si>
  <si>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</si>
  <si>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</si>
  <si>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</si>
  <si>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</si>
  <si>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</si>
  <si>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</si>
  <si>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</si>
  <si>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</si>
  <si>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</si>
  <si>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</si>
  <si>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</si>
  <si>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</si>
  <si>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</si>
  <si>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</si>
  <si>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</si>
  <si>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</si>
  <si>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</si>
  <si>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</si>
  <si>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</si>
  <si>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</si>
  <si>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</si>
  <si>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</si>
  <si>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</si>
  <si>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</si>
  <si>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</si>
  <si>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</si>
  <si>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</si>
  <si>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</si>
  <si>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</si>
  <si>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</si>
  <si>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</si>
  <si>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</si>
  <si>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</si>
  <si>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</si>
  <si>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</si>
  <si>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</si>
  <si>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</si>
  <si>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</si>
  <si>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</si>
  <si>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</si>
  <si>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</si>
  <si>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</si>
  <si>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</si>
  <si>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</si>
  <si>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</si>
  <si>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</si>
  <si>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</si>
  <si>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</si>
  <si>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</si>
  <si>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</si>
  <si>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</si>
  <si>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</si>
  <si>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</si>
  <si>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</si>
  <si>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</si>
  <si>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</si>
  <si>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</si>
  <si>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</si>
  <si>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</si>
  <si>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</si>
  <si>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</si>
  <si>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</si>
  <si>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</si>
  <si>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</si>
  <si>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</si>
  <si>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</si>
  <si>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</si>
  <si>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</si>
  <si>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</si>
  <si>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</si>
  <si>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</si>
  <si>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</si>
  <si>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</si>
  <si>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</si>
  <si>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</si>
  <si>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</si>
  <si>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</si>
  <si>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</si>
  <si>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</si>
  <si>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</si>
  <si>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</si>
  <si>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</si>
  <si>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</si>
  <si>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</si>
  <si>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</si>
  <si>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</si>
  <si>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</si>
  <si>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</si>
  <si>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</si>
  <si>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</si>
  <si>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</si>
  <si>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</si>
  <si>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</si>
  <si>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</si>
  <si>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</si>
  <si>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</si>
  <si>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</si>
  <si>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</si>
  <si>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</si>
  <si>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</si>
  <si>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</si>
  <si>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</si>
  <si>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</si>
  <si>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</si>
  <si>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</si>
  <si>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</si>
  <si>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</si>
  <si>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</si>
  <si>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</si>
  <si>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</si>
  <si>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</si>
  <si>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</si>
  <si>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</si>
  <si>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</si>
  <si>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</si>
  <si>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</si>
  <si>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</si>
  <si>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</si>
  <si>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</si>
  <si>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</si>
  <si>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</si>
  <si>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</si>
  <si>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</si>
  <si>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</si>
  <si>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</si>
  <si>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</si>
  <si>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</si>
  <si>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</si>
  <si>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</si>
  <si>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</si>
  <si>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</si>
  <si>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</si>
  <si>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</si>
  <si>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</si>
  <si>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</si>
  <si>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</si>
  <si>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</si>
  <si>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</si>
  <si>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</si>
  <si>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</si>
  <si>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</si>
  <si>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</si>
  <si>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</si>
  <si>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</si>
  <si>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</si>
  <si>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</si>
  <si>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</si>
  <si>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</si>
  <si>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</si>
  <si>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</si>
  <si>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</si>
  <si>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</si>
  <si>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</si>
  <si>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</si>
  <si>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</si>
  <si>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</si>
  <si>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</si>
  <si>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</si>
  <si>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</si>
  <si>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</si>
  <si>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</si>
  <si>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</si>
  <si>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</si>
  <si>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</si>
  <si>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</si>
  <si>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</si>
  <si>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</si>
  <si>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</si>
  <si>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</si>
  <si>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</si>
  <si>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</si>
  <si>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</si>
  <si>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</si>
  <si>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</si>
  <si>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</si>
  <si>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</si>
  <si>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</si>
  <si>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</si>
  <si>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</si>
  <si>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</si>
  <si>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</si>
  <si>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</si>
  <si>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</si>
  <si>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</si>
  <si>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</si>
  <si>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</si>
  <si>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</si>
  <si>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</si>
  <si>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</si>
  <si>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</si>
  <si>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</si>
  <si>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</si>
  <si>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</si>
  <si>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</si>
  <si>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</si>
  <si>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</si>
  <si>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</si>
  <si>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</si>
  <si>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</si>
  <si>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</si>
  <si>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</si>
  <si>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</si>
  <si>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</si>
  <si>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</si>
  <si>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</si>
  <si>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</si>
  <si>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</si>
  <si>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</si>
  <si>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</si>
  <si>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</si>
  <si>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</si>
  <si>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</si>
  <si>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</si>
  <si>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</si>
  <si>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</si>
  <si>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</si>
  <si>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</si>
  <si>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</si>
  <si>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</si>
  <si>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</si>
  <si>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</si>
  <si>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</si>
  <si>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</si>
  <si>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</si>
  <si>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</si>
  <si>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</si>
  <si>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</si>
  <si>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</si>
  <si>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</si>
  <si>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</si>
  <si>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</si>
  <si>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</si>
  <si>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</si>
  <si>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</si>
  <si>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</si>
  <si>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</si>
  <si>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</si>
  <si>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</si>
  <si>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</si>
  <si>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</si>
  <si>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</si>
  <si>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</si>
  <si>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</si>
  <si>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</si>
  <si>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</si>
  <si>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</si>
  <si>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</si>
  <si>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</si>
  <si>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</si>
  <si>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</si>
  <si>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</si>
  <si>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</si>
  <si>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</si>
  <si>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</si>
  <si>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</si>
  <si>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</si>
  <si>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</si>
  <si>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</si>
  <si>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</si>
  <si>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</si>
  <si>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</si>
  <si>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</si>
  <si>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</si>
  <si>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</si>
  <si>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</si>
  <si>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</si>
  <si>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</si>
  <si>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</si>
  <si>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</si>
  <si>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</si>
  <si>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</si>
  <si>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</si>
  <si>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</si>
  <si>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</si>
  <si>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</si>
  <si>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</si>
  <si>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</si>
  <si>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</si>
  <si>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</si>
  <si>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</si>
  <si>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</si>
  <si>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</si>
  <si>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</si>
  <si>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</si>
  <si>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</si>
  <si>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</si>
  <si>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</si>
  <si>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</si>
  <si>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</si>
  <si>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</si>
  <si>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</si>
  <si>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</si>
  <si>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</si>
  <si>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</si>
  <si>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</si>
  <si>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</si>
  <si>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</si>
  <si>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</si>
  <si>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</si>
  <si>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</si>
  <si>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</si>
  <si>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</si>
  <si>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</si>
  <si>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</si>
  <si>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</si>
  <si>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</si>
  <si>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</si>
  <si>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</si>
  <si>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</si>
  <si>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</si>
  <si>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</si>
  <si>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</si>
  <si>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</si>
  <si>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</si>
  <si>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</si>
  <si>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</si>
  <si>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</si>
  <si>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</si>
  <si>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</si>
  <si>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</si>
  <si>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</si>
  <si>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</si>
  <si>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</si>
  <si>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</si>
  <si>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</si>
  <si>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</si>
  <si>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</si>
  <si>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</si>
  <si>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</si>
  <si>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</si>
  <si>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</si>
  <si>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</si>
  <si>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</si>
  <si>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</si>
  <si>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</si>
  <si>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</si>
  <si>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</si>
  <si>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</si>
  <si>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</si>
  <si>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</si>
  <si>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</si>
  <si>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</si>
  <si>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</si>
  <si>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</si>
  <si>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</si>
  <si>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</si>
  <si>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</si>
  <si>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</si>
  <si>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</si>
  <si>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</si>
  <si>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</si>
  <si>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</si>
  <si>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</si>
  <si>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</si>
  <si>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</si>
  <si>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</si>
  <si>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</si>
  <si>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</si>
  <si>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</si>
  <si>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</si>
  <si>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</si>
  <si>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</si>
  <si>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</si>
  <si>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</si>
  <si>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</si>
  <si>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</si>
  <si>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</si>
  <si>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</si>
  <si>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</si>
  <si>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</si>
  <si>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</si>
  <si>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</si>
  <si>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</si>
  <si>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</si>
  <si>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</si>
  <si>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</si>
  <si>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</si>
  <si>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</si>
  <si>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</si>
  <si>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</si>
  <si>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</si>
  <si>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</si>
  <si>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</si>
  <si>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</si>
  <si>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</si>
  <si>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</si>
  <si>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</si>
  <si>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</si>
  <si>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</si>
  <si>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</si>
  <si>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</si>
  <si>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</si>
  <si>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</si>
  <si>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</si>
  <si>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</si>
  <si>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</si>
  <si>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</si>
  <si>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</si>
  <si>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</si>
  <si>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</si>
  <si>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</si>
  <si>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</si>
  <si>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</si>
  <si>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</si>
  <si>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</si>
  <si>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</si>
  <si>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</si>
  <si>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</si>
  <si>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</si>
  <si>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</si>
  <si>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</si>
  <si>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</si>
  <si>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</si>
  <si>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</si>
  <si>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</si>
  <si>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</si>
  <si>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</si>
  <si>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</si>
  <si>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</si>
  <si>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</si>
  <si>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</si>
  <si>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</si>
  <si>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</si>
  <si>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</si>
  <si>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</si>
  <si>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</si>
  <si>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</si>
  <si>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</si>
  <si>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</si>
  <si>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</si>
  <si>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</si>
  <si>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</si>
  <si>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</si>
  <si>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</si>
  <si>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</si>
  <si>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</si>
  <si>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</si>
  <si>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</si>
  <si>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</si>
  <si>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</si>
  <si>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</si>
  <si>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</si>
  <si>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</si>
  <si>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</si>
  <si>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</si>
  <si>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</si>
  <si>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</si>
  <si>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</si>
  <si>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</si>
  <si>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</si>
  <si>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</si>
  <si>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</si>
  <si>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</si>
  <si>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</si>
  <si>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</si>
  <si>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</si>
  <si>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</si>
  <si>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</si>
  <si>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</si>
  <si>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</si>
  <si>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</si>
  <si>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</si>
  <si>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</si>
  <si>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</si>
  <si>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</si>
  <si>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</si>
  <si>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</si>
  <si>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</si>
  <si>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</si>
  <si>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</si>
  <si>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</si>
  <si>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</si>
  <si>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</si>
  <si>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</si>
  <si>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</si>
  <si>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</si>
  <si>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</si>
  <si>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</si>
  <si>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</si>
  <si>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</si>
  <si>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</si>
  <si>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</si>
  <si>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</si>
  <si>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</si>
  <si>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</si>
  <si>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</si>
  <si>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</si>
  <si>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</si>
  <si>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</si>
  <si>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</si>
  <si>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</si>
  <si>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</si>
  <si>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</si>
  <si>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</si>
  <si>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</si>
  <si>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</si>
  <si>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</si>
  <si>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</si>
  <si>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</si>
  <si>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</si>
  <si>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</si>
  <si>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</si>
  <si>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</si>
  <si>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</si>
  <si>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</si>
  <si>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</si>
  <si>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</si>
  <si>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</si>
  <si>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</si>
  <si>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</si>
  <si>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</si>
  <si>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</si>
  <si>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</si>
  <si>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</si>
  <si>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</si>
  <si>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</si>
  <si>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</si>
  <si>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</si>
  <si>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</si>
  <si>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</si>
  <si>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</si>
  <si>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</si>
  <si>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</si>
  <si>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</si>
  <si>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</si>
  <si>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</si>
  <si>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</si>
  <si>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</si>
  <si>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</si>
  <si>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</si>
  <si>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</si>
  <si>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</si>
  <si>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</si>
  <si>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</si>
  <si>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</si>
  <si>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</si>
  <si>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</si>
  <si>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</si>
  <si>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</si>
  <si>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</si>
  <si>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</si>
  <si>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</si>
  <si>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</si>
  <si>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</si>
  <si>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</si>
  <si>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</si>
  <si>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</si>
  <si>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</si>
  <si>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</si>
  <si>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</si>
  <si>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</si>
  <si>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</si>
  <si>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</si>
  <si>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</si>
  <si>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</si>
  <si>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</si>
  <si>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</si>
  <si>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</si>
  <si>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</si>
  <si>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</si>
  <si>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</si>
  <si>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</si>
  <si>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</si>
  <si>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</si>
  <si>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</si>
  <si>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</si>
  <si>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</si>
  <si>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</si>
  <si>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</si>
  <si>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</si>
  <si>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</si>
  <si>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</si>
  <si>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</si>
  <si>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</si>
  <si>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</si>
  <si>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</si>
  <si>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</si>
  <si>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</si>
  <si>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</si>
  <si>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</si>
  <si>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</si>
  <si>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</si>
  <si>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</si>
  <si>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</si>
  <si>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</si>
  <si>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</si>
  <si>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</si>
  <si>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</si>
  <si>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</si>
  <si>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</si>
  <si>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</si>
  <si>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</si>
  <si>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</si>
  <si>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</si>
  <si>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</si>
  <si>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</si>
  <si>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</si>
  <si>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</si>
  <si>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</si>
  <si>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</si>
  <si>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</si>
  <si>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</si>
  <si>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</si>
  <si>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</si>
  <si>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</si>
  <si>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</si>
  <si>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</si>
  <si>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</si>
  <si>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</si>
  <si>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</si>
  <si>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</si>
  <si>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</si>
  <si>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</si>
  <si>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</si>
  <si>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</si>
  <si>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</si>
  <si>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</si>
  <si>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</si>
  <si>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</si>
  <si>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</si>
  <si>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</si>
  <si>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</si>
  <si>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</si>
  <si>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</si>
  <si>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</si>
  <si>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</si>
  <si>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</si>
  <si>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</si>
  <si>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</si>
  <si>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</si>
  <si>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</si>
  <si>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</si>
  <si>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</si>
  <si>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</si>
  <si>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</si>
  <si>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</si>
  <si>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</si>
  <si>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</si>
  <si>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</si>
  <si>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</si>
  <si>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</si>
  <si>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</si>
  <si>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</si>
  <si>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</si>
  <si>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</si>
  <si>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</si>
  <si>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</si>
  <si>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</si>
  <si>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</si>
  <si>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</si>
  <si>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</si>
  <si>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</si>
  <si>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</si>
  <si>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</si>
  <si>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</si>
  <si>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</si>
  <si>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</si>
  <si>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</si>
  <si>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</si>
  <si>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</si>
  <si>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</si>
  <si>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</si>
  <si>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</si>
  <si>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</si>
  <si>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</si>
  <si>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</si>
  <si>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</si>
  <si>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</si>
  <si>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</si>
  <si>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</si>
  <si>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</si>
  <si>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</si>
  <si>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</si>
  <si>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</si>
  <si>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</si>
  <si>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</si>
  <si>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</si>
  <si>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</si>
  <si>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</si>
  <si>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</si>
  <si>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</si>
  <si>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</si>
  <si>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</si>
  <si>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</si>
  <si>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</si>
  <si>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</si>
  <si>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</si>
  <si>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</si>
  <si>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</si>
  <si>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</si>
  <si>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</si>
  <si>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</si>
  <si>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</si>
  <si>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</si>
  <si>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</si>
  <si>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</si>
  <si>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</si>
  <si>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</si>
  <si>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</si>
  <si>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</si>
  <si>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</si>
  <si>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</si>
  <si>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</si>
  <si>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</si>
  <si>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</si>
  <si>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</si>
  <si>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</si>
  <si>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</si>
  <si>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</si>
  <si>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</si>
  <si>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</si>
  <si>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</si>
  <si>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</si>
  <si>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</si>
  <si>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</si>
  <si>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</si>
  <si>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</si>
  <si>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</si>
  <si>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</si>
  <si>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</si>
  <si>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</si>
  <si>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</si>
  <si>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</si>
  <si>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</si>
  <si>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</si>
  <si>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</si>
  <si>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</si>
  <si>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</si>
  <si>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</si>
  <si>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</si>
  <si>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</si>
  <si>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</si>
  <si>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</si>
  <si>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</si>
  <si>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</si>
  <si>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</si>
  <si>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</si>
  <si>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</si>
  <si>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</si>
  <si>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</si>
  <si>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</si>
  <si>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</si>
  <si>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</si>
  <si>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</si>
  <si>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</si>
  <si>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</si>
  <si>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</si>
  <si>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</si>
  <si>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</si>
  <si>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</si>
  <si>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</si>
  <si>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</si>
  <si>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</si>
  <si>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</si>
  <si>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</si>
  <si>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</si>
  <si>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</si>
  <si>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</si>
  <si>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</si>
  <si>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</si>
  <si>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</si>
  <si>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</si>
  <si>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</si>
  <si>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</si>
  <si>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</si>
  <si>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</si>
  <si>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</si>
  <si>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</si>
  <si>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</si>
  <si>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</si>
  <si>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</si>
  <si>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</si>
  <si>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</si>
  <si>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</si>
  <si>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</si>
  <si>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</si>
  <si>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</si>
  <si>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</si>
  <si>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</si>
  <si>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</si>
  <si>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</si>
  <si>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</si>
  <si>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</si>
  <si>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</si>
  <si>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</si>
  <si>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</si>
  <si>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</si>
  <si>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</si>
  <si>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</si>
  <si>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</si>
  <si>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</si>
  <si>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</si>
  <si>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</si>
  <si>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</si>
  <si>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</si>
  <si>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</si>
  <si>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</si>
  <si>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</si>
  <si>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</si>
  <si>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</si>
  <si>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</si>
  <si>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</si>
  <si>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</si>
  <si>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</si>
  <si>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</si>
  <si>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</si>
  <si>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</si>
  <si>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</si>
  <si>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</si>
  <si>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</si>
  <si>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</si>
  <si>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</si>
  <si>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</si>
  <si>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</si>
  <si>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</si>
  <si>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</si>
  <si>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</si>
  <si>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</si>
  <si>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</si>
  <si>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</si>
  <si>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</si>
  <si>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</si>
  <si>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</si>
  <si>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</si>
  <si>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</si>
  <si>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</si>
  <si>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</si>
  <si>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</si>
  <si>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</si>
  <si>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</si>
  <si>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</si>
  <si>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</si>
  <si>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</si>
  <si>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</si>
  <si>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</si>
  <si>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</si>
  <si>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</si>
  <si>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</si>
  <si>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</si>
  <si>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</si>
  <si>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</si>
  <si>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</si>
  <si>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</si>
  <si>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</si>
  <si>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</si>
  <si>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</si>
  <si>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</si>
  <si>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</si>
  <si>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</si>
  <si>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</si>
  <si>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</si>
  <si>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</si>
  <si>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</si>
  <si>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</si>
  <si>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</si>
  <si>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</si>
  <si>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</si>
  <si>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</si>
  <si>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</si>
  <si>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</si>
  <si>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</si>
  <si>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</si>
  <si>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</si>
  <si>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</si>
  <si>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</si>
  <si>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</si>
  <si>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</si>
  <si>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</si>
  <si>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</si>
  <si>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</si>
  <si>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</si>
  <si>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</si>
  <si>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</si>
  <si>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</si>
  <si>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</si>
  <si>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</si>
  <si>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</si>
  <si>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</si>
  <si>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</si>
  <si>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</si>
  <si>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</si>
  <si>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</si>
  <si>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</si>
  <si>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</si>
  <si>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</si>
  <si>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</si>
  <si>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</si>
  <si>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</si>
  <si>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</si>
  <si>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</si>
  <si>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</si>
  <si>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</si>
  <si>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</si>
  <si>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</si>
  <si>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</si>
  <si>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</si>
  <si>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</si>
  <si>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</si>
  <si>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</si>
  <si>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</si>
  <si>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</si>
  <si>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</si>
  <si>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</si>
  <si>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</si>
  <si>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</si>
  <si>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</si>
  <si>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</si>
  <si>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</si>
  <si>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</si>
  <si>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</si>
  <si>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</si>
  <si>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</si>
  <si>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</si>
  <si>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</si>
  <si>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</si>
  <si>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</si>
  <si>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</si>
  <si>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</si>
  <si>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</si>
  <si>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</si>
  <si>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</si>
  <si>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</si>
  <si>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</si>
  <si>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</si>
  <si>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</si>
  <si>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</si>
  <si>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</si>
  <si>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</si>
  <si>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</si>
  <si>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</si>
  <si>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</si>
  <si>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</si>
  <si>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</si>
  <si>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</si>
  <si>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</si>
  <si>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</si>
  <si>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</si>
  <si>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</si>
  <si>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</si>
  <si>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</si>
  <si>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</si>
  <si>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</si>
  <si>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</si>
  <si>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</si>
  <si>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</si>
  <si>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</si>
  <si>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</si>
  <si>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</si>
  <si>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</si>
  <si>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</si>
  <si>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</si>
  <si>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</si>
  <si>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</si>
  <si>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</si>
  <si>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</si>
  <si>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</si>
  <si>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</si>
  <si>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</si>
  <si>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</si>
  <si>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</si>
  <si>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</si>
  <si>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</si>
  <si>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</si>
  <si>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</si>
  <si>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</si>
  <si>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</si>
  <si>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</si>
  <si>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</si>
  <si>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</si>
  <si>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</si>
  <si>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</si>
  <si>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</si>
  <si>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</si>
  <si>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</si>
  <si>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</si>
  <si>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</si>
  <si>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</si>
  <si>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</si>
  <si>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</si>
  <si>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</si>
  <si>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</si>
  <si>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</si>
  <si>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</si>
  <si>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</si>
  <si>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</si>
  <si>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</si>
  <si>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</si>
  <si>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</si>
  <si>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</si>
  <si>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</si>
  <si>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</si>
  <si>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</si>
  <si>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</si>
  <si>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</si>
  <si>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</si>
  <si>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</si>
  <si>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</si>
  <si>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</si>
  <si>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</si>
  <si>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</si>
  <si>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</si>
  <si>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</si>
  <si>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</si>
  <si>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</si>
  <si>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</si>
  <si>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</si>
  <si>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</si>
  <si>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</si>
  <si>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</si>
  <si>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</si>
  <si>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</si>
  <si>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</si>
  <si>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</si>
  <si>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</si>
  <si>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</si>
  <si>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</si>
  <si>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</si>
  <si>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</si>
  <si>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</si>
  <si>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</si>
  <si>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</si>
  <si>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</si>
  <si>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</si>
  <si>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</si>
  <si>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</si>
  <si>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</si>
  <si>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</si>
  <si>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</si>
  <si>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</si>
  <si>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</si>
  <si>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</si>
  <si>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</si>
  <si>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</si>
  <si>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</si>
  <si>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</si>
  <si>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</si>
  <si>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</si>
  <si>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</si>
  <si>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</si>
  <si>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</si>
  <si>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</si>
  <si>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</si>
  <si>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</si>
  <si>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</si>
  <si>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</si>
  <si>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</si>
  <si>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</si>
  <si>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</si>
  <si>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</si>
  <si>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</si>
  <si>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</si>
  <si>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</si>
  <si>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</si>
  <si>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</si>
  <si>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</si>
  <si>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</si>
  <si>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</si>
  <si>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</si>
  <si>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</si>
  <si>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</si>
  <si>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</si>
  <si>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</si>
  <si>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</si>
  <si>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</si>
  <si>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</si>
  <si>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</si>
  <si>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</si>
  <si>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</si>
  <si>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</si>
  <si>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</si>
  <si>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</si>
  <si>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</si>
  <si>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</si>
  <si>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</si>
  <si>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</si>
  <si>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</si>
  <si>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</si>
  <si>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</si>
  <si>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</si>
  <si>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</si>
  <si>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</si>
  <si>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</si>
  <si>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</si>
  <si>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</si>
  <si>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</si>
  <si>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</si>
  <si>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</si>
  <si>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</si>
  <si>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</si>
  <si>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</si>
  <si>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</si>
  <si>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</si>
  <si>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</si>
  <si>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</si>
  <si>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</si>
  <si>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</si>
  <si>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</si>
  <si>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</si>
  <si>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</si>
  <si>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</si>
  <si>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</si>
  <si>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</si>
  <si>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</si>
  <si>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</si>
  <si>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</si>
  <si>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</si>
  <si>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</si>
  <si>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</si>
  <si>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</si>
  <si>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</si>
  <si>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</si>
  <si>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</si>
  <si>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</si>
  <si>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</si>
  <si>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</si>
  <si>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</si>
  <si>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</si>
  <si>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</si>
  <si>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</si>
  <si>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</si>
  <si>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</si>
  <si>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</si>
  <si>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</si>
  <si>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</si>
  <si>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</si>
  <si>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</si>
  <si>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</si>
  <si>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</si>
  <si>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</si>
  <si>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</si>
  <si>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</si>
  <si>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</si>
  <si>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</si>
  <si>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</si>
  <si>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</si>
  <si>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</si>
  <si>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</si>
  <si>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</si>
  <si>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</si>
  <si>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</si>
  <si>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</si>
  <si>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</si>
  <si>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</si>
  <si>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</si>
  <si>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</si>
  <si>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</si>
  <si>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</si>
  <si>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</si>
  <si>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</si>
  <si>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</si>
  <si>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</si>
  <si>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</si>
  <si>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</si>
  <si>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</si>
  <si>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</si>
  <si>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</si>
  <si>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</si>
  <si>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</si>
  <si>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</si>
  <si>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</si>
  <si>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</si>
  <si>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</si>
  <si>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</si>
  <si>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</si>
  <si>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</si>
  <si>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</si>
  <si>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</si>
  <si>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</si>
  <si>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</si>
  <si>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</si>
  <si>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</si>
  <si>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</si>
  <si>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</si>
  <si>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</si>
  <si>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</si>
  <si>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</si>
  <si>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</si>
  <si>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</si>
  <si>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</si>
  <si>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</si>
  <si>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</si>
  <si>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</si>
  <si>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</si>
  <si>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</si>
  <si>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</si>
  <si>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</si>
  <si>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</si>
  <si>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</si>
  <si>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</si>
  <si>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</si>
  <si>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</si>
  <si>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</si>
  <si>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</si>
  <si>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</si>
  <si>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</si>
  <si>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</si>
  <si>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</si>
  <si>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</si>
  <si>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</si>
  <si>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</si>
  <si>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</si>
  <si>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</si>
  <si>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</si>
  <si>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</si>
  <si>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</si>
  <si>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</si>
  <si>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</si>
  <si>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</si>
  <si>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</si>
  <si>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</si>
  <si>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</si>
  <si>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</si>
  <si>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</si>
  <si>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</si>
  <si>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</si>
  <si>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</si>
  <si>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</si>
  <si>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</si>
  <si>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</si>
  <si>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</si>
  <si>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</si>
  <si>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</si>
  <si>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</si>
  <si>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</si>
  <si>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</si>
  <si>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</si>
  <si>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</si>
  <si>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</si>
  <si>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</si>
  <si>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</si>
  <si>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</si>
  <si>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</si>
  <si>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</si>
  <si>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</si>
  <si>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</si>
  <si>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</si>
  <si>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</si>
  <si>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</si>
  <si>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</si>
  <si>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</si>
  <si>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</si>
  <si>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</si>
  <si>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</si>
  <si>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</si>
  <si>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</si>
  <si>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</si>
  <si>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</si>
  <si>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</si>
  <si>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</si>
  <si>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</si>
  <si>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</si>
  <si>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</si>
  <si>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</si>
  <si>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</si>
  <si>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</si>
  <si>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</si>
  <si>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</si>
  <si>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</si>
  <si>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</si>
  <si>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</si>
  <si>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</si>
  <si>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</si>
  <si>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</si>
  <si>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</si>
  <si>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</si>
  <si>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</si>
  <si>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</si>
  <si>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</si>
  <si>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</si>
  <si>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</si>
  <si>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</si>
  <si>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</si>
  <si>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</si>
  <si>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</si>
  <si>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</si>
  <si>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</si>
  <si>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</si>
  <si>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</si>
  <si>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</si>
  <si>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</si>
  <si>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</si>
  <si>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</si>
  <si>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</si>
  <si>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</si>
  <si>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</si>
  <si>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</si>
  <si>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</si>
  <si>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</si>
  <si>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</si>
  <si>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</si>
  <si>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</si>
  <si>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</si>
  <si>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</si>
  <si>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</si>
  <si>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</si>
  <si>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</si>
  <si>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</si>
  <si>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</si>
  <si>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</si>
  <si>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</si>
  <si>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</si>
  <si>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</si>
  <si>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</si>
  <si>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</si>
  <si>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</si>
  <si>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</si>
  <si>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</si>
  <si>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</si>
  <si>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</si>
  <si>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</si>
  <si>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</si>
  <si>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</si>
  <si>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</si>
  <si>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</si>
  <si>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</si>
  <si>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</si>
  <si>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</si>
  <si>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</si>
  <si>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</si>
  <si>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</si>
  <si>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</si>
  <si>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</si>
  <si>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</si>
  <si>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</si>
  <si>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</si>
  <si>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</si>
  <si>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</si>
  <si>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</si>
  <si>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</si>
  <si>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</si>
  <si>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</si>
  <si>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</si>
  <si>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</si>
  <si>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</si>
  <si>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</si>
  <si>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</si>
  <si>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</si>
  <si>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</si>
  <si>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</si>
  <si>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</si>
  <si>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</si>
  <si>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</si>
  <si>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</si>
  <si>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</si>
  <si>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</si>
  <si>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</si>
  <si>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</si>
  <si>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</si>
  <si>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</si>
  <si>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</si>
  <si>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</si>
  <si>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</si>
  <si>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</si>
  <si>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</si>
  <si>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</si>
  <si>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</si>
  <si>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</si>
  <si>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</si>
  <si>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</si>
  <si>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</si>
  <si>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</si>
  <si>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</si>
  <si>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</si>
  <si>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</si>
  <si>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</si>
  <si>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</si>
  <si>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</si>
  <si>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</si>
  <si>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</si>
  <si>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</si>
  <si>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</si>
  <si>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</si>
  <si>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</si>
  <si>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</si>
  <si>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</si>
  <si>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</si>
  <si>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</si>
  <si>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</si>
  <si>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</si>
  <si>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</si>
  <si>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</si>
  <si>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</si>
  <si>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</si>
  <si>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</si>
  <si>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</si>
  <si>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</si>
  <si>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</si>
  <si>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</si>
  <si>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</si>
  <si>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</si>
  <si>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</si>
  <si>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</si>
  <si>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</si>
  <si>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</si>
  <si>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</si>
  <si>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</si>
  <si>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</si>
  <si>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</si>
  <si>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</si>
  <si>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</si>
  <si>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</si>
  <si>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</si>
  <si>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</si>
  <si>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</si>
  <si>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</si>
  <si>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</si>
  <si>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</si>
  <si>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</si>
  <si>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</si>
  <si>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</si>
  <si>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</si>
  <si>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</si>
  <si>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</si>
  <si>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</si>
  <si>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</si>
  <si>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</si>
  <si>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</si>
  <si>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</si>
  <si>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</si>
  <si>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</si>
  <si>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</si>
  <si>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</si>
  <si>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</si>
  <si>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</si>
  <si>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</si>
  <si>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</si>
  <si>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</si>
  <si>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</si>
  <si>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</si>
  <si>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</si>
  <si>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</si>
  <si>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</si>
  <si>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</si>
  <si>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</si>
  <si>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</si>
  <si>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</si>
  <si>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</si>
  <si>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</si>
  <si>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</si>
  <si>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</si>
  <si>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</si>
  <si>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</si>
  <si>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</si>
  <si>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</si>
  <si>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</si>
  <si>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</si>
  <si>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</si>
  <si>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</si>
  <si>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</si>
  <si>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</si>
  <si>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</si>
  <si>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</si>
  <si>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</si>
  <si>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</si>
  <si>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</si>
  <si>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</si>
  <si>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</si>
  <si>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</si>
  <si>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</si>
  <si>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</si>
  <si>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</si>
  <si>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</si>
  <si>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</si>
  <si>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</si>
  <si>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</si>
  <si>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</si>
  <si>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</si>
  <si>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</si>
  <si>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</si>
  <si>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</si>
  <si>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</si>
  <si>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</si>
  <si>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</si>
  <si>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</si>
  <si>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</si>
  <si>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</si>
  <si>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</si>
  <si>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</si>
  <si>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</si>
  <si>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</si>
  <si>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</si>
  <si>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</si>
  <si>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</si>
  <si>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</si>
  <si>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</si>
  <si>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</si>
  <si>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</si>
  <si>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</si>
  <si>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</si>
  <si>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</si>
  <si>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</si>
  <si>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</si>
  <si>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</si>
  <si>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</si>
  <si>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</si>
  <si>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</si>
  <si>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</si>
  <si>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</si>
  <si>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</si>
  <si>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</si>
  <si>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</si>
  <si>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</si>
  <si>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</si>
  <si>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</si>
  <si>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</si>
  <si>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</si>
  <si>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</si>
  <si>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</si>
  <si>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</si>
  <si>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</si>
  <si>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</si>
  <si>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</si>
  <si>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</si>
  <si>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</si>
  <si>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</si>
  <si>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</si>
  <si>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</si>
  <si>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</si>
  <si>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</si>
  <si>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</si>
  <si>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</si>
  <si>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</si>
  <si>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</si>
  <si>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</si>
  <si>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</si>
  <si>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</si>
  <si>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</si>
  <si>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</si>
  <si>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</si>
  <si>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</si>
  <si>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</si>
  <si>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</si>
  <si>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</si>
  <si>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</si>
  <si>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</si>
  <si>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</si>
  <si>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</si>
  <si>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</si>
  <si>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</si>
  <si>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</si>
  <si>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</si>
  <si>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</si>
  <si>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</si>
  <si>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</si>
  <si>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</si>
  <si>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</si>
  <si>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</si>
  <si>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</si>
  <si>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</si>
  <si>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</si>
  <si>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</si>
  <si>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</si>
  <si>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</si>
  <si>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</si>
  <si>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</si>
  <si>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</si>
  <si>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</si>
  <si>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</si>
  <si>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</si>
  <si>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</si>
  <si>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</si>
  <si>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</si>
  <si>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</si>
  <si>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</si>
  <si>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</si>
  <si>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</si>
  <si>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</si>
  <si>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</si>
  <si>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</si>
  <si>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</si>
  <si>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</si>
  <si>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</si>
  <si>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</si>
  <si>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</si>
  <si>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</si>
  <si>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</si>
  <si>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</si>
  <si>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</si>
  <si>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</si>
  <si>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</si>
  <si>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</si>
  <si>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</si>
  <si>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</si>
  <si>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</si>
  <si>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</si>
  <si>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</si>
  <si>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</si>
  <si>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</si>
  <si>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</si>
  <si>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</si>
  <si>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</si>
  <si>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</si>
  <si>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</si>
  <si>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</si>
  <si>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</si>
  <si>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</si>
  <si>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</si>
  <si>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</si>
  <si>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</si>
  <si>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</si>
  <si>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</si>
  <si>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</si>
  <si>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</si>
  <si>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</si>
  <si>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</si>
  <si>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</si>
  <si>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</si>
  <si>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</si>
  <si>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</si>
  <si>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</si>
  <si>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</si>
  <si>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</si>
  <si>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</si>
  <si>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</si>
  <si>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</si>
  <si>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</si>
  <si>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</si>
  <si>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</si>
  <si>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</si>
  <si>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</si>
  <si>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</si>
  <si>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</si>
  <si>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</si>
  <si>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</si>
  <si>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</si>
  <si>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</si>
  <si>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</si>
  <si>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</si>
  <si>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</si>
  <si>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</si>
  <si>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</si>
  <si>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</si>
  <si>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</si>
  <si>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</si>
  <si>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</si>
  <si>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</si>
  <si>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</si>
  <si>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</si>
  <si>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</si>
  <si>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</si>
  <si>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</si>
  <si>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</si>
  <si>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</si>
  <si>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</si>
  <si>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</si>
  <si>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</si>
  <si>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</si>
  <si>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</si>
  <si>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</si>
  <si>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</si>
  <si>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</si>
  <si>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</si>
  <si>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</si>
  <si>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</si>
  <si>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</si>
  <si>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</si>
  <si>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</si>
  <si>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</si>
  <si>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</si>
  <si>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</si>
  <si>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</si>
  <si>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</si>
  <si>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</si>
  <si>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</si>
  <si>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</si>
  <si>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</si>
  <si>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</si>
  <si>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</si>
  <si>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</si>
  <si>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</si>
  <si>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</si>
  <si>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</si>
  <si>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</si>
  <si>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</si>
  <si>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</si>
  <si>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</si>
  <si>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</si>
  <si>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</si>
  <si>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</si>
  <si>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</si>
  <si>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</si>
  <si>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</si>
  <si>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</si>
  <si>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</si>
  <si>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</si>
  <si>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</si>
  <si>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</si>
  <si>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</si>
  <si>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</si>
  <si>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</si>
  <si>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</si>
  <si>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</si>
  <si>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</si>
  <si>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</si>
  <si>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</si>
  <si>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</si>
  <si>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</si>
  <si>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</si>
  <si>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</si>
  <si>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</si>
  <si>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</si>
  <si>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</si>
  <si>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</si>
  <si>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</si>
  <si>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</si>
  <si>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</si>
  <si>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</si>
  <si>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</si>
  <si>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</si>
  <si>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</si>
  <si>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</si>
  <si>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</si>
  <si>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</si>
  <si>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</si>
  <si>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</si>
  <si>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</si>
  <si>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</si>
  <si>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</si>
  <si>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</si>
  <si>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</si>
  <si>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</si>
  <si>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</si>
  <si>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</si>
  <si>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</si>
  <si>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</si>
  <si>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</si>
  <si>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</si>
  <si>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</si>
  <si>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</si>
  <si>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</si>
  <si>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</si>
  <si>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</si>
  <si>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</si>
  <si>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</si>
  <si>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</si>
  <si>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</si>
  <si>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</si>
  <si>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</si>
  <si>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</si>
  <si>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</si>
  <si>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</si>
  <si>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</si>
  <si>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</si>
  <si>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</si>
  <si>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</si>
  <si>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</si>
  <si>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</si>
  <si>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</si>
  <si>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</si>
  <si>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</si>
  <si>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</si>
  <si>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</si>
  <si>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</si>
  <si>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</si>
  <si>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</si>
  <si>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</si>
  <si>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</si>
  <si>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</si>
  <si>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</si>
  <si>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</si>
  <si>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</si>
  <si>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</si>
  <si>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</si>
  <si>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</si>
  <si>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</si>
  <si>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</si>
  <si>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</si>
  <si>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</si>
  <si>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</si>
  <si>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</si>
  <si>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</si>
  <si>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</si>
  <si>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</si>
  <si>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</si>
  <si>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</si>
  <si>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</si>
  <si>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</si>
  <si>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</si>
  <si>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</si>
  <si>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</si>
  <si>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</si>
  <si>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</si>
  <si>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</si>
  <si>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</si>
  <si>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</si>
  <si>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</si>
  <si>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</si>
  <si>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</si>
  <si>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</si>
  <si>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</si>
  <si>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</si>
  <si>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</si>
  <si>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</si>
  <si>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</si>
  <si>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</si>
  <si>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</si>
  <si>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</si>
  <si>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</si>
  <si>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</si>
  <si>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</si>
  <si>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</si>
  <si>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</si>
  <si>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</si>
  <si>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</si>
  <si>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</si>
  <si>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</si>
  <si>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</si>
  <si>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</si>
  <si>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</si>
  <si>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</si>
  <si>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</si>
  <si>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</si>
  <si>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</si>
  <si>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</si>
  <si>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</si>
  <si>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</si>
  <si>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</si>
  <si>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</si>
  <si>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</si>
  <si>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</si>
  <si>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</si>
  <si>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</si>
  <si>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</si>
  <si>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</si>
  <si>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</si>
  <si>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</si>
  <si>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</si>
  <si>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</si>
  <si>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</si>
  <si>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</si>
  <si>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</si>
  <si>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</si>
  <si>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</si>
  <si>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</si>
  <si>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</si>
  <si>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</si>
  <si>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</si>
  <si>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</si>
  <si>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</si>
  <si>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</si>
  <si>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</si>
  <si>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</si>
  <si>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</si>
  <si>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</si>
  <si>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</si>
  <si>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</si>
  <si>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</si>
  <si>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</si>
  <si>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</si>
  <si>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</si>
  <si>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</si>
  <si>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</si>
  <si>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</si>
  <si>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</si>
  <si>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</si>
  <si>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</si>
  <si>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</si>
  <si>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</si>
  <si>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</si>
  <si>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</si>
  <si>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</si>
  <si>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</si>
  <si>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</si>
  <si>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</si>
  <si>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</si>
  <si>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</si>
  <si>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</si>
  <si>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</si>
  <si>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</si>
  <si>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</si>
  <si>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</si>
  <si>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</si>
  <si>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</si>
  <si>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</si>
  <si>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</si>
  <si>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</si>
  <si>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</si>
  <si>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</si>
  <si>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</si>
  <si>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</si>
  <si>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</si>
  <si>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</si>
  <si>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</si>
  <si>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</si>
  <si>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</si>
  <si>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</si>
  <si>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</si>
  <si>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</si>
  <si>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</si>
  <si>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</si>
  <si>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</si>
  <si>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</si>
  <si>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</si>
  <si>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</si>
  <si>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</si>
  <si>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</si>
  <si>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</si>
  <si>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</si>
  <si>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</si>
  <si>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</si>
  <si>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</si>
  <si>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</si>
  <si>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</si>
  <si>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</si>
  <si>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</si>
  <si>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</si>
  <si>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</si>
  <si>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</si>
  <si>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</si>
  <si>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</si>
  <si>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</si>
  <si>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</si>
  <si>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</si>
  <si>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</si>
  <si>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</si>
  <si>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</si>
  <si>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</si>
  <si>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</si>
  <si>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</si>
  <si>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</si>
  <si>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</si>
  <si>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</si>
  <si>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</si>
  <si>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</si>
  <si>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</si>
  <si>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</si>
  <si>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</si>
  <si>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</si>
  <si>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</si>
  <si>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</si>
  <si>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</si>
  <si>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</si>
  <si>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</si>
  <si>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</si>
  <si>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</si>
  <si>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</si>
  <si>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</si>
  <si>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</si>
  <si>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</si>
  <si>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</si>
  <si>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</si>
  <si>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</si>
  <si>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</si>
  <si>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</si>
  <si>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</si>
  <si>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</si>
  <si>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</si>
  <si>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</si>
  <si>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</si>
  <si>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</si>
  <si>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</si>
  <si>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</si>
  <si>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</si>
  <si>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</si>
  <si>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</si>
  <si>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</si>
  <si>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</si>
  <si>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</si>
  <si>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</si>
  <si>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</si>
  <si>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</si>
  <si>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</si>
  <si>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</si>
  <si>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</si>
  <si>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</si>
  <si>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</si>
  <si>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</si>
  <si>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</si>
  <si>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</si>
  <si>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</si>
  <si>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</si>
  <si>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</si>
  <si>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</si>
  <si>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</si>
  <si>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</si>
  <si>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</si>
  <si>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</si>
  <si>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</si>
  <si>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</si>
  <si>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</si>
  <si>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</si>
  <si>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</si>
  <si>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</si>
  <si>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</si>
  <si>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</si>
  <si>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</si>
  <si>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</si>
  <si>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</si>
  <si>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</si>
  <si>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</si>
  <si>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</si>
  <si>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</si>
  <si>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</si>
  <si>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</si>
  <si>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</si>
  <si>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</si>
  <si>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</si>
  <si>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</si>
  <si>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</si>
  <si>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</si>
  <si>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</si>
  <si>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</si>
  <si>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</si>
  <si>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</si>
  <si>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</si>
  <si>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</si>
  <si>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</si>
  <si>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</si>
  <si>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</si>
  <si>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</si>
  <si>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</si>
  <si>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</si>
  <si>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</si>
  <si>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</si>
  <si>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</si>
  <si>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</si>
  <si>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</si>
  <si>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</si>
  <si>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</si>
  <si>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</si>
  <si>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</si>
  <si>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</si>
  <si>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</si>
  <si>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</si>
  <si>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</si>
  <si>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</si>
  <si>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</si>
  <si>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</si>
  <si>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</si>
  <si>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</si>
  <si>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</si>
  <si>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</si>
  <si>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</si>
  <si>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</si>
  <si>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</si>
  <si>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</si>
  <si>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</si>
  <si>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</si>
  <si>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</si>
  <si>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</si>
  <si>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</si>
  <si>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</si>
  <si>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</si>
  <si>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</si>
  <si>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</si>
  <si>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</si>
  <si>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</si>
  <si>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</si>
  <si>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</si>
  <si>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</si>
  <si>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</si>
  <si>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</si>
  <si>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</si>
  <si>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</si>
  <si>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</si>
  <si>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</si>
  <si>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</si>
  <si>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</si>
  <si>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</si>
  <si>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</si>
  <si>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</si>
  <si>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</si>
  <si>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</si>
  <si>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</si>
  <si>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</si>
  <si>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</si>
  <si>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</si>
  <si>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</si>
  <si>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</si>
  <si>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</si>
  <si>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</si>
  <si>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</si>
  <si>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</si>
  <si>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</si>
  <si>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</si>
  <si>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</si>
  <si>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</si>
  <si>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</si>
  <si>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</si>
  <si>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</si>
  <si>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</si>
  <si>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</si>
  <si>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</si>
  <si>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</si>
  <si>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</si>
  <si>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</si>
  <si>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</si>
  <si>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</si>
  <si>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</si>
  <si>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</si>
  <si>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</si>
  <si>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</si>
  <si>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</si>
  <si>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</si>
  <si>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</si>
  <si>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</si>
  <si>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</si>
  <si>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</si>
  <si>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</si>
  <si>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</si>
  <si>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</si>
  <si>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</si>
  <si>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</si>
  <si>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</si>
  <si>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</si>
  <si>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</si>
  <si>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</si>
  <si>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</si>
  <si>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</si>
  <si>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</si>
  <si>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</si>
  <si>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</si>
  <si>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</si>
  <si>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</si>
  <si>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</si>
  <si>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</si>
  <si>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</si>
  <si>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</si>
  <si>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</si>
  <si>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</si>
  <si>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</si>
  <si>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</si>
  <si>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</si>
  <si>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</si>
  <si>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</si>
  <si>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</si>
  <si>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</si>
  <si>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</si>
  <si>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</si>
  <si>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</si>
  <si>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</si>
  <si>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</si>
  <si>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</si>
  <si>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</si>
  <si>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</si>
  <si>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</si>
  <si>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</si>
  <si>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</si>
  <si>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</si>
  <si>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</si>
  <si>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</si>
  <si>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</si>
  <si>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</si>
  <si>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</si>
  <si>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</si>
  <si>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</si>
  <si>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</si>
  <si>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</si>
  <si>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</si>
  <si>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</si>
  <si>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</si>
  <si>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</si>
  <si>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</si>
  <si>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</si>
  <si>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</si>
  <si>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</si>
  <si>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</si>
  <si>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</si>
  <si>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</si>
  <si>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</si>
  <si>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</si>
  <si>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</si>
  <si>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</si>
  <si>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</si>
  <si>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</si>
  <si>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</si>
  <si>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</si>
  <si>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</si>
  <si>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</si>
  <si>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</si>
  <si>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</si>
  <si>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</si>
  <si>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</si>
  <si>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</si>
  <si>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</si>
  <si>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</si>
  <si>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</si>
  <si>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</si>
  <si>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</si>
  <si>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</si>
  <si>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</si>
  <si>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</si>
  <si>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</si>
  <si>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</si>
  <si>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</si>
  <si>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</si>
  <si>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</si>
  <si>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</si>
  <si>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</si>
  <si>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</si>
  <si>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</si>
  <si>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</si>
  <si>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</si>
  <si>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</si>
  <si>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</si>
  <si>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</si>
  <si>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</si>
  <si>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</si>
  <si>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</si>
  <si>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</si>
  <si>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</si>
  <si>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</si>
  <si>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</si>
  <si>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</si>
  <si>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</si>
  <si>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</si>
  <si>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</si>
  <si>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</si>
  <si>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</si>
  <si>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</si>
  <si>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</si>
  <si>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</si>
  <si>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</si>
  <si>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</si>
  <si>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</si>
  <si>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</si>
  <si>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</si>
  <si>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</si>
  <si>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</si>
  <si>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</si>
  <si>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</si>
  <si>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</si>
  <si>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</si>
  <si>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</si>
  <si>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</si>
  <si>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</si>
  <si>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</si>
  <si>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</si>
  <si>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</si>
  <si>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</si>
  <si>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</si>
  <si>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</si>
  <si>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</si>
  <si>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</si>
  <si>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</si>
  <si>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</si>
  <si>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</si>
  <si>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</si>
  <si>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</si>
  <si>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</si>
  <si>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</si>
  <si>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</si>
  <si>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</si>
  <si>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</si>
  <si>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</si>
  <si>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</si>
  <si>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</si>
  <si>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</si>
  <si>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</si>
  <si>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</si>
  <si>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</si>
  <si>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</si>
  <si>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</si>
  <si>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</si>
  <si>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</si>
  <si>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</si>
  <si>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</si>
  <si>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</si>
  <si>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</si>
  <si>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</si>
  <si>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</si>
  <si>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</si>
  <si>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</si>
  <si>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</si>
  <si>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</si>
  <si>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</si>
  <si>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</si>
  <si>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</si>
  <si>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</si>
  <si>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</si>
  <si>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</si>
  <si>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</si>
  <si>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</si>
  <si>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</si>
  <si>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</si>
  <si>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</si>
  <si>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</si>
  <si>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</si>
  <si>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</si>
  <si>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</si>
  <si>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</si>
  <si>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</si>
  <si>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</si>
  <si>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</si>
  <si>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</si>
  <si>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</si>
  <si>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</si>
  <si>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</si>
  <si>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</si>
  <si>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</si>
  <si>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</si>
  <si>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</si>
  <si>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</si>
  <si>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</si>
  <si>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</si>
  <si>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</si>
  <si>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</si>
  <si>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</si>
  <si>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</si>
  <si>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</si>
  <si>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</si>
  <si>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</si>
  <si>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</si>
  <si>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</si>
  <si>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</si>
  <si>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</si>
  <si>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</si>
  <si>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</si>
  <si>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</si>
  <si>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</si>
  <si>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</si>
  <si>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</si>
  <si>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</si>
  <si>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</si>
  <si>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</si>
  <si>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</si>
  <si>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</si>
  <si>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</si>
  <si>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</si>
  <si>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</si>
  <si>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</si>
  <si>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</si>
  <si>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</si>
  <si>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</si>
  <si>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</si>
  <si>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</si>
  <si>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</si>
  <si>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</si>
  <si>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</si>
  <si>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</si>
  <si>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</si>
  <si>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</si>
  <si>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</si>
  <si>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</si>
  <si>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</si>
  <si>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</si>
  <si>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</si>
  <si>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</si>
  <si>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</si>
  <si>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</si>
  <si>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</si>
  <si>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</si>
  <si>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</si>
  <si>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</si>
  <si>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</si>
  <si>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</si>
  <si>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</si>
  <si>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</si>
  <si>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</si>
  <si>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</si>
  <si>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</si>
  <si>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</si>
  <si>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</si>
  <si>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</si>
  <si>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</si>
  <si>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</si>
  <si>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</si>
  <si>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</si>
  <si>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</si>
  <si>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</si>
  <si>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</si>
  <si>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</si>
  <si>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</si>
  <si>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</si>
  <si>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</si>
  <si>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</si>
  <si>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</si>
  <si>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</si>
  <si>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</si>
  <si>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</si>
  <si>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</si>
  <si>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</si>
  <si>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</si>
  <si>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</si>
  <si>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</si>
  <si>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</si>
  <si>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</si>
  <si>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</si>
  <si>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</si>
  <si>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</si>
  <si>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</si>
  <si>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</si>
  <si>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</si>
  <si>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</si>
  <si>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</si>
  <si>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</si>
  <si>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</si>
  <si>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</si>
  <si>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</si>
  <si>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</si>
  <si>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</si>
  <si>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</si>
  <si>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</si>
  <si>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</si>
  <si>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</si>
  <si>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</si>
  <si>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</si>
  <si>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</si>
  <si>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</si>
  <si>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</si>
  <si>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</si>
  <si>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</si>
  <si>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</si>
  <si>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</si>
  <si>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</si>
  <si>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</si>
  <si>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</si>
  <si>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</si>
  <si>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</si>
  <si>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</si>
  <si>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</si>
  <si>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</si>
  <si>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</si>
  <si>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</si>
  <si>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</si>
  <si>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</si>
  <si>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</si>
  <si>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</si>
  <si>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</si>
  <si>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</si>
  <si>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</si>
  <si>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</si>
  <si>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</si>
  <si>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</si>
  <si>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</si>
  <si>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</si>
  <si>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</si>
  <si>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</si>
  <si>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</si>
  <si>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</si>
  <si>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</si>
  <si>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</si>
  <si>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</si>
  <si>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</si>
  <si>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</si>
  <si>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</si>
  <si>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</si>
  <si>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</si>
  <si>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</si>
  <si>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</si>
  <si>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</si>
  <si>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</si>
  <si>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</si>
  <si>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</si>
  <si>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</si>
  <si>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</si>
  <si>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</si>
  <si>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</si>
  <si>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</si>
  <si>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</si>
  <si>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</si>
  <si>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</si>
  <si>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</si>
  <si>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</si>
  <si>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</si>
  <si>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</si>
  <si>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</si>
  <si>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</si>
  <si>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</si>
  <si>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</si>
  <si>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</si>
  <si>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</si>
  <si>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</si>
  <si>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</si>
  <si>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</si>
  <si>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</si>
  <si>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</si>
  <si>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</si>
  <si>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</si>
  <si>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</si>
  <si>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</si>
  <si>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</si>
  <si>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</si>
  <si>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</si>
  <si>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</si>
  <si>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</si>
  <si>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</si>
  <si>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</si>
  <si>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</si>
  <si>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</si>
  <si>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</si>
  <si>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</si>
  <si>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</si>
  <si>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</si>
  <si>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</si>
  <si>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</si>
  <si>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</si>
  <si>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</si>
  <si>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</si>
  <si>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</si>
  <si>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</si>
  <si>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</si>
  <si>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</si>
  <si>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</si>
  <si>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</si>
  <si>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</si>
  <si>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</si>
  <si>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</si>
  <si>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</si>
  <si>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</si>
  <si>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</si>
  <si>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</si>
  <si>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</si>
  <si>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</si>
  <si>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</si>
  <si>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</si>
  <si>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</si>
  <si>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</si>
  <si>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</si>
  <si>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</si>
  <si>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</si>
  <si>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</si>
  <si>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</si>
  <si>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</si>
  <si>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</si>
  <si>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</si>
  <si>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</si>
  <si>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</si>
  <si>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</si>
  <si>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</si>
  <si>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</si>
  <si>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</si>
  <si>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</si>
  <si>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</si>
  <si>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</si>
  <si>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</si>
  <si>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</si>
  <si>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</si>
  <si>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</si>
  <si>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</si>
  <si>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</si>
  <si>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</si>
  <si>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</si>
  <si>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</si>
  <si>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</si>
  <si>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</si>
  <si>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</si>
  <si>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</si>
  <si>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</si>
  <si>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</si>
  <si>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</si>
  <si>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</si>
  <si>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</si>
  <si>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</si>
  <si>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</si>
  <si>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</si>
  <si>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</si>
  <si>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</si>
  <si>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</si>
  <si>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</si>
  <si>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</si>
  <si>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</si>
  <si>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</si>
  <si>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</si>
  <si>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</si>
  <si>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</si>
  <si>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</si>
  <si>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</si>
  <si>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</si>
  <si>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</si>
  <si>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</si>
  <si>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</si>
  <si>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</si>
  <si>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</si>
  <si>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</si>
  <si>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</si>
  <si>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</si>
  <si>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</si>
  <si>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</si>
  <si>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</si>
  <si>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</si>
  <si>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</si>
  <si>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</si>
  <si>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</si>
  <si>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</si>
  <si>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</si>
  <si>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</si>
  <si>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</si>
  <si>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</si>
  <si>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</si>
  <si>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</si>
  <si>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</si>
  <si>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</si>
  <si>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</si>
  <si>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</si>
  <si>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</si>
  <si>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</si>
  <si>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</si>
  <si>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</si>
  <si>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</si>
  <si>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</si>
  <si>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</si>
  <si>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</si>
  <si>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</si>
  <si>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</si>
  <si>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</si>
  <si>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</si>
  <si>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</si>
  <si>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</si>
  <si>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</si>
  <si>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</si>
  <si>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</si>
  <si>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</si>
  <si>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</si>
  <si>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</si>
  <si>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</si>
  <si>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</si>
  <si>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</si>
  <si>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</si>
  <si>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</si>
  <si>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</si>
  <si>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</si>
  <si>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</si>
  <si>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</si>
  <si>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</si>
  <si>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</si>
  <si>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</si>
  <si>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</si>
  <si>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</si>
  <si>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</si>
  <si>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</si>
  <si>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</si>
  <si>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</si>
  <si>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</si>
  <si>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</si>
  <si>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</si>
  <si>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</si>
  <si>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</si>
  <si>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</si>
  <si>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</si>
  <si>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</si>
  <si>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</si>
  <si>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</si>
  <si>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</si>
  <si>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</si>
  <si>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</si>
  <si>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</si>
  <si>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</si>
  <si>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</si>
  <si>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</si>
  <si>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</si>
  <si>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</si>
  <si>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</si>
  <si>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</si>
  <si>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</si>
  <si>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</si>
  <si>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</si>
  <si>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</si>
  <si>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</si>
  <si>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</si>
  <si>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</si>
  <si>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</si>
  <si>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</si>
  <si>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</si>
  <si>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</si>
  <si>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</si>
  <si>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</si>
  <si>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</si>
  <si>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</si>
  <si>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</si>
  <si>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</si>
  <si>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</si>
  <si>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</si>
  <si>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</si>
  <si>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</si>
  <si>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</si>
  <si>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</si>
  <si>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</si>
  <si>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</si>
  <si>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</si>
  <si>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</si>
  <si>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</si>
  <si>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</si>
  <si>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</si>
  <si>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</si>
  <si>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</si>
  <si>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</si>
  <si>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</si>
  <si>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</si>
  <si>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</si>
  <si>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</si>
  <si>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</si>
  <si>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</si>
  <si>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</si>
  <si>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</si>
  <si>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</si>
  <si>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</si>
  <si>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</si>
  <si>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</si>
  <si>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</si>
  <si>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</si>
  <si>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</si>
  <si>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</si>
  <si>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</si>
  <si>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</si>
  <si>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</si>
  <si>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</si>
  <si>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</si>
  <si>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</si>
  <si>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</si>
  <si>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</si>
  <si>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</si>
  <si>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</si>
  <si>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</si>
  <si>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</si>
  <si>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</si>
  <si>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</si>
  <si>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</si>
  <si>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</si>
  <si>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</si>
  <si>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</si>
  <si>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</si>
  <si>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</si>
  <si>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</si>
  <si>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</si>
  <si>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</si>
  <si>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</si>
  <si>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</si>
  <si>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</si>
  <si>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</si>
  <si>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</si>
  <si>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</si>
  <si>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</si>
  <si>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</si>
  <si>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</si>
  <si>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</si>
  <si>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</si>
  <si>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</si>
  <si>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</si>
  <si>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</si>
  <si>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</si>
  <si>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</si>
  <si>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</si>
  <si>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</si>
  <si>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</si>
  <si>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</si>
  <si>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</si>
  <si>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</si>
  <si>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</si>
  <si>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</si>
  <si>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</si>
  <si>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</si>
  <si>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</si>
  <si>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</si>
  <si>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</si>
  <si>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</si>
  <si>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</si>
  <si>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</si>
  <si>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</si>
  <si>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</si>
  <si>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</si>
  <si>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</si>
  <si>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</si>
  <si>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</si>
  <si>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</si>
  <si>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</si>
  <si>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</si>
  <si>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</si>
  <si>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</si>
  <si>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</si>
  <si>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</si>
  <si>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</si>
  <si>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</si>
  <si>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</si>
  <si>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</si>
  <si>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</si>
  <si>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</si>
  <si>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</si>
  <si>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</si>
  <si>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</si>
  <si>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</si>
  <si>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</si>
  <si>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</si>
  <si>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</si>
  <si>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</si>
  <si>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</si>
  <si>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</si>
  <si>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</si>
  <si>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</si>
  <si>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</si>
  <si>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</si>
  <si>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</si>
  <si>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</si>
  <si>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</si>
  <si>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</si>
  <si>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</si>
  <si>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</si>
  <si>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</si>
  <si>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</si>
  <si>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</si>
  <si>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</si>
  <si>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</si>
  <si>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</si>
  <si>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</si>
  <si>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</si>
  <si>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</si>
  <si>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</si>
  <si>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</si>
  <si>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</si>
  <si>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</si>
  <si>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</si>
  <si>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</si>
  <si>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</si>
  <si>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</si>
  <si>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</si>
  <si>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</si>
  <si>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</si>
  <si>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</si>
  <si>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</si>
  <si>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</si>
  <si>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</si>
  <si>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</si>
  <si>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</si>
  <si>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</si>
  <si>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</si>
  <si>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</si>
  <si>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</si>
  <si>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</si>
  <si>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</si>
  <si>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</si>
  <si>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</si>
  <si>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</si>
  <si>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</si>
  <si>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</si>
  <si>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</si>
  <si>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</si>
  <si>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</si>
  <si>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</si>
  <si>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</si>
  <si>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</si>
  <si>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</si>
  <si>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</si>
  <si>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</si>
  <si>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</si>
  <si>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</si>
  <si>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</si>
  <si>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</si>
  <si>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</si>
  <si>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</si>
  <si>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</si>
  <si>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</si>
  <si>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</si>
  <si>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</si>
  <si>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</si>
  <si>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</si>
  <si>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</si>
  <si>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</si>
  <si>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</si>
  <si>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</si>
  <si>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</si>
  <si>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</si>
  <si>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</si>
  <si>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</si>
  <si>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</si>
  <si>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</si>
  <si>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</si>
  <si>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</si>
  <si>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</si>
  <si>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</si>
  <si>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</si>
  <si>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</si>
  <si>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</si>
  <si>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</si>
  <si>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</si>
  <si>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</si>
  <si>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</si>
  <si>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</si>
  <si>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</si>
  <si>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</si>
  <si>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</si>
  <si>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</si>
  <si>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</si>
  <si>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</si>
  <si>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</si>
  <si>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</si>
  <si>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</si>
  <si>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</si>
  <si>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</si>
  <si>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</si>
  <si>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</si>
  <si>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</si>
  <si>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</si>
  <si>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</si>
  <si>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</si>
  <si>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</si>
  <si>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</si>
  <si>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</si>
  <si>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</si>
  <si>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</si>
  <si>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</si>
  <si>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</si>
  <si>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</si>
  <si>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</si>
  <si>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</si>
  <si>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</si>
  <si>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</si>
  <si>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</si>
  <si>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</si>
  <si>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</si>
  <si>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</si>
  <si>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</si>
  <si>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</si>
  <si>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</si>
  <si>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</si>
  <si>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</si>
  <si>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</si>
  <si>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</si>
  <si>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</si>
  <si>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</si>
  <si>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</si>
  <si>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</si>
  <si>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</si>
  <si>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</si>
  <si>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</si>
  <si>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</si>
  <si>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</si>
  <si>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</si>
  <si>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</si>
  <si>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</si>
  <si>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</si>
  <si>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</si>
  <si>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</si>
  <si>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</si>
  <si>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</si>
  <si>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</si>
  <si>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</si>
  <si>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</si>
  <si>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</si>
  <si>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</si>
  <si>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</si>
  <si>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</si>
  <si>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</si>
  <si>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</si>
  <si>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</si>
  <si>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</si>
  <si>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</si>
  <si>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</si>
  <si>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</si>
  <si>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</si>
  <si>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</si>
  <si>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</si>
  <si>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</si>
  <si>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</si>
  <si>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</si>
  <si>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</si>
  <si>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</si>
  <si>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</si>
  <si>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</si>
  <si>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</si>
  <si>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</si>
  <si>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</si>
  <si>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</si>
  <si>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</si>
  <si>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</si>
  <si>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</si>
  <si>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</si>
  <si>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</si>
  <si>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</si>
  <si>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</si>
  <si>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</si>
  <si>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</si>
  <si>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</si>
  <si>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</si>
  <si>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</si>
  <si>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</si>
  <si>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</si>
  <si>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</si>
  <si>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</si>
  <si>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</si>
  <si>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</si>
  <si>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</si>
  <si>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</si>
  <si>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</si>
  <si>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</si>
  <si>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</si>
  <si>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</si>
  <si>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</si>
  <si>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</si>
  <si>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</si>
  <si>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</si>
  <si>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</si>
  <si>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</si>
  <si>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</si>
  <si>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</si>
  <si>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</si>
  <si>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</si>
  <si>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</si>
  <si>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</si>
  <si>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</si>
  <si>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</si>
  <si>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</si>
  <si>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</si>
  <si>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</si>
  <si>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</si>
  <si>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</si>
  <si>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</si>
  <si>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</si>
  <si>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</si>
  <si>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</si>
  <si>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</si>
  <si>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</si>
  <si>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</si>
  <si>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</si>
  <si>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</si>
  <si>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</si>
  <si>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</si>
  <si>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</si>
  <si>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</si>
  <si>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</si>
  <si>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</si>
  <si>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</si>
  <si>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</si>
  <si>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</si>
  <si>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</si>
  <si>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</si>
  <si>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</si>
  <si>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</si>
  <si>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</si>
  <si>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</si>
  <si>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</si>
  <si>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</si>
  <si>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</si>
  <si>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</si>
  <si>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</si>
  <si>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</si>
  <si>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</si>
  <si>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</si>
  <si>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</si>
  <si>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</si>
  <si>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</si>
  <si>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</si>
  <si>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</si>
  <si>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</si>
  <si>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</si>
  <si>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</si>
  <si>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</si>
  <si>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</si>
  <si>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</si>
  <si>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</si>
  <si>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</si>
  <si>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</si>
  <si>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</si>
  <si>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</si>
  <si>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</si>
  <si>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</si>
  <si>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</si>
  <si>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</si>
  <si>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</si>
  <si>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</si>
  <si>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</si>
  <si>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</si>
  <si>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</si>
  <si>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</si>
  <si>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</si>
  <si>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</si>
  <si>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</si>
  <si>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</si>
  <si>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</si>
  <si>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</si>
  <si>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</si>
  <si>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</si>
  <si>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</si>
  <si>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</si>
  <si>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</si>
  <si>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</si>
  <si>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</si>
  <si>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</si>
  <si>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</si>
  <si>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</si>
  <si>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</si>
  <si>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</si>
  <si>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</si>
  <si>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</si>
  <si>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</si>
  <si>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</si>
  <si>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</si>
  <si>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</si>
  <si>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</si>
  <si>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</si>
  <si>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</si>
  <si>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</si>
  <si>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</si>
  <si>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</si>
  <si>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</si>
  <si>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</si>
  <si>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</si>
  <si>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</si>
  <si>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</si>
  <si>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</si>
  <si>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</si>
  <si>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</si>
  <si>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</si>
  <si>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</si>
  <si>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</si>
  <si>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</si>
  <si>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</si>
  <si>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</si>
  <si>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</si>
  <si>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</si>
  <si>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</si>
  <si>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</si>
  <si>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</si>
  <si>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</si>
  <si>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</si>
  <si>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</si>
  <si>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</si>
  <si>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</si>
  <si>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</si>
  <si>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</si>
  <si>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</si>
  <si>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</si>
  <si>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</si>
  <si>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</si>
  <si>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</si>
  <si>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</si>
  <si>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</si>
  <si>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</si>
  <si>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</si>
  <si>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</si>
  <si>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</si>
  <si>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</si>
  <si>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</si>
  <si>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</si>
  <si>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</si>
  <si>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</si>
  <si>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</si>
  <si>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</si>
  <si>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</si>
  <si>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</si>
  <si>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</si>
  <si>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</si>
  <si>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</si>
  <si>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</si>
  <si>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</si>
  <si>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</si>
  <si>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</si>
  <si>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</si>
  <si>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</si>
  <si>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</si>
  <si>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</si>
  <si>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</si>
  <si>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</si>
  <si>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</si>
  <si>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</si>
  <si>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</si>
  <si>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</si>
  <si>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</si>
  <si>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</si>
  <si>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</si>
  <si>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</si>
  <si>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</si>
  <si>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</si>
  <si>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</si>
  <si>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</si>
  <si>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</si>
  <si>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</si>
  <si>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</si>
  <si>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</si>
  <si>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</si>
  <si>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</si>
  <si>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</si>
  <si>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</si>
  <si>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</si>
  <si>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</si>
  <si>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</si>
  <si>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</si>
  <si>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</si>
  <si>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</si>
  <si>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</si>
  <si>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</si>
  <si>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</si>
  <si>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</si>
  <si>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</si>
  <si>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</si>
  <si>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</si>
  <si>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</si>
  <si>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</si>
  <si>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</si>
  <si>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</si>
  <si>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</si>
  <si>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</si>
  <si>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</si>
  <si>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</si>
  <si>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</si>
  <si>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</si>
  <si>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</si>
  <si>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</si>
  <si>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</si>
  <si>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</si>
  <si>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</si>
  <si>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</si>
  <si>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</si>
  <si>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</si>
  <si>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</si>
  <si>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</si>
  <si>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</si>
  <si>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</si>
  <si>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</si>
  <si>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</si>
  <si>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</si>
  <si>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</si>
  <si>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</si>
  <si>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</si>
  <si>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</si>
  <si>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</si>
  <si>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</si>
  <si>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</si>
  <si>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</si>
  <si>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</si>
  <si>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</si>
  <si>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</si>
  <si>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</si>
  <si>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</si>
  <si>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</si>
  <si>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</si>
  <si>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</si>
  <si>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</si>
  <si>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</si>
  <si>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</si>
  <si>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</si>
  <si>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</si>
  <si>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</si>
  <si>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</si>
  <si>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</si>
  <si>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</si>
  <si>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</si>
  <si>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</si>
  <si>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</si>
  <si>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</si>
  <si>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</si>
  <si>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</si>
  <si>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</si>
  <si>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</si>
  <si>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</si>
  <si>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</si>
  <si>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</si>
  <si>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</si>
  <si>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</si>
  <si>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</si>
  <si>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</si>
  <si>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</si>
  <si>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</si>
  <si>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</si>
  <si>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</si>
  <si>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</si>
  <si>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</si>
  <si>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</si>
  <si>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</si>
  <si>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</si>
  <si>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</si>
  <si>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</si>
  <si>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</si>
  <si>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</si>
  <si>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</si>
  <si>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</si>
  <si>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</si>
  <si>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</si>
  <si>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</si>
  <si>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</si>
  <si>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</si>
  <si>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</si>
  <si>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</si>
  <si>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</si>
  <si>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</si>
  <si>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</si>
  <si>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</si>
  <si>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</si>
  <si>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</si>
  <si>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</si>
  <si>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</si>
  <si>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</si>
  <si>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</si>
  <si>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</si>
  <si>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</si>
  <si>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</si>
  <si>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</si>
  <si>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</si>
  <si>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</si>
  <si>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</si>
  <si>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</si>
  <si>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</si>
  <si>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</si>
  <si>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</si>
  <si>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</si>
  <si>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</si>
  <si>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</si>
  <si>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</si>
  <si>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</si>
  <si>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</si>
  <si>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</si>
  <si>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</si>
  <si>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</si>
  <si>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</si>
  <si>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</si>
  <si>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</si>
  <si>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</si>
  <si>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</si>
  <si>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</si>
  <si>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</si>
  <si>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</si>
  <si>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</si>
  <si>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</si>
  <si>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</si>
  <si>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</si>
  <si>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</si>
  <si>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</si>
  <si>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</si>
  <si>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</si>
  <si>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</si>
  <si>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</si>
  <si>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</si>
  <si>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</si>
  <si>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</si>
  <si>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</si>
  <si>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</si>
  <si>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</si>
  <si>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</si>
  <si>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</si>
  <si>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</si>
  <si>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</si>
  <si>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</si>
  <si>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</si>
  <si>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</si>
  <si>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</si>
  <si>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</si>
  <si>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</si>
  <si>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</si>
  <si>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</si>
  <si>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</si>
  <si>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</si>
  <si>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</si>
  <si>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</si>
  <si>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</si>
  <si>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</si>
  <si>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</si>
  <si>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</si>
  <si>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</si>
  <si>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</si>
  <si>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</si>
  <si>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</si>
  <si>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</si>
  <si>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</si>
  <si>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</si>
  <si>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</si>
  <si>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</si>
  <si>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</si>
  <si>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</si>
  <si>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</si>
  <si>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</si>
  <si>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</si>
  <si>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</si>
  <si>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</si>
  <si>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</si>
  <si>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</si>
  <si>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</si>
  <si>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</si>
  <si>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</si>
  <si>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</si>
  <si>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</si>
  <si>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</si>
  <si>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</si>
  <si>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</si>
  <si>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</si>
  <si>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</si>
  <si>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</si>
  <si>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</si>
  <si>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</si>
  <si>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</si>
  <si>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</si>
  <si>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</si>
  <si>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</si>
  <si>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</si>
  <si>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</si>
  <si>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</si>
  <si>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</si>
  <si>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</si>
  <si>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</si>
  <si>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</si>
  <si>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</si>
  <si>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</si>
  <si>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</si>
  <si>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</si>
  <si>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</si>
  <si>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</si>
  <si>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</si>
  <si>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</si>
  <si>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</si>
  <si>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</si>
  <si>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</si>
  <si>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</si>
  <si>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</si>
  <si>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</si>
  <si>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</si>
  <si>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</si>
  <si>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</si>
  <si>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</si>
  <si>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</si>
  <si>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</si>
  <si>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</si>
  <si>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</si>
  <si>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</si>
  <si>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</si>
  <si>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</si>
  <si>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</si>
  <si>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</si>
  <si>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</si>
  <si>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</si>
  <si>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</si>
  <si>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</si>
  <si>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</si>
  <si>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</si>
  <si>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</si>
  <si>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</si>
  <si>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</si>
  <si>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</si>
  <si>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</si>
  <si>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</si>
  <si>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</si>
  <si>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</si>
  <si>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</si>
  <si>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</si>
  <si>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</si>
  <si>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</si>
  <si>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</si>
  <si>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</si>
  <si>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</si>
  <si>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</si>
  <si>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</si>
  <si>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</si>
  <si>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</si>
  <si>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</si>
  <si>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</si>
  <si>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</si>
  <si>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</si>
  <si>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</si>
  <si>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</si>
  <si>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</si>
  <si>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</si>
  <si>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</si>
  <si>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</si>
  <si>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</si>
  <si>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</si>
  <si>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</si>
  <si>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</si>
  <si>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</si>
  <si>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</si>
  <si>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</si>
  <si>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</si>
  <si>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</si>
  <si>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</si>
  <si>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</si>
  <si>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</si>
  <si>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</si>
  <si>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</si>
  <si>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</si>
  <si>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</si>
  <si>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</si>
  <si>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</si>
  <si>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</si>
  <si>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</si>
  <si>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</si>
  <si>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</si>
  <si>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</si>
  <si>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</si>
  <si>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</si>
  <si>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</si>
  <si>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</si>
  <si>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</si>
  <si>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</si>
  <si>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</si>
  <si>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</si>
  <si>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</si>
  <si>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</si>
  <si>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</si>
  <si>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</si>
  <si>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</si>
  <si>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</si>
  <si>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</si>
  <si>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</si>
  <si>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</si>
  <si>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</si>
  <si>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</si>
  <si>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</si>
  <si>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</si>
  <si>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</si>
  <si>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</si>
  <si>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</si>
  <si>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</si>
  <si>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</si>
  <si>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</si>
  <si>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</si>
  <si>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</si>
  <si>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</si>
  <si>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</si>
  <si>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</si>
  <si>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</si>
  <si>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</si>
  <si>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</si>
  <si>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</si>
  <si>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</si>
  <si>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</si>
  <si>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</si>
  <si>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</si>
  <si>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</si>
  <si>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</si>
  <si>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</si>
  <si>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</si>
  <si>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</si>
  <si>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</si>
  <si>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</si>
  <si>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</si>
  <si>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</si>
  <si>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</si>
  <si>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</si>
  <si>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</si>
  <si>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</si>
  <si>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</si>
  <si>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</si>
  <si>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</si>
  <si>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</si>
  <si>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</si>
  <si>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</si>
  <si>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</si>
  <si>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</si>
  <si>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</si>
  <si>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</si>
  <si>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</si>
  <si>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</si>
  <si>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</si>
  <si>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</si>
  <si>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</si>
  <si>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</si>
  <si>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</si>
  <si>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</si>
  <si>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</si>
  <si>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</si>
  <si>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</si>
  <si>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</si>
  <si>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</si>
  <si>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</si>
  <si>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</si>
  <si>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</si>
  <si>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</si>
  <si>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</si>
  <si>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</si>
  <si>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</si>
  <si>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</si>
  <si>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</si>
  <si>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</si>
  <si>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</si>
  <si>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</si>
  <si>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</si>
  <si>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</si>
  <si>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</si>
  <si>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</si>
  <si>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</si>
  <si>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</si>
  <si>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</si>
  <si>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</si>
  <si>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</si>
  <si>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</si>
  <si>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</si>
  <si>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</si>
  <si>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</si>
  <si>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</si>
  <si>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</si>
  <si>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</si>
  <si>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</si>
  <si>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</si>
  <si>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</si>
  <si>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</si>
  <si>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</si>
  <si>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</si>
  <si>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</si>
  <si>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</si>
  <si>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</si>
  <si>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</si>
  <si>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</si>
  <si>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</si>
  <si>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</si>
  <si>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</si>
  <si>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</si>
  <si>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</si>
  <si>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</si>
  <si>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</si>
  <si>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</si>
  <si>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</si>
  <si>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</si>
  <si>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</si>
  <si>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</si>
  <si>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</si>
  <si>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</si>
  <si>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</si>
  <si>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</si>
  <si>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</si>
  <si>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</si>
  <si>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</si>
  <si>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</si>
  <si>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</si>
  <si>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</si>
  <si>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</si>
  <si>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</si>
  <si>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</si>
  <si>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</si>
  <si>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</si>
  <si>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</si>
  <si>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</si>
  <si>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</si>
  <si>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</si>
  <si>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</si>
  <si>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</si>
  <si>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</si>
  <si>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</si>
  <si>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</si>
  <si>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</si>
  <si>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</si>
  <si>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</si>
  <si>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</si>
  <si>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</si>
  <si>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</si>
  <si>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</si>
  <si>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</si>
  <si>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</si>
  <si>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</si>
  <si>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</si>
  <si>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</si>
  <si>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</si>
  <si>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</si>
  <si>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</si>
  <si>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</si>
  <si>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</si>
  <si>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</si>
  <si>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</si>
  <si>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</si>
  <si>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</si>
  <si>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</si>
  <si>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</si>
  <si>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</si>
  <si>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</si>
  <si>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</si>
  <si>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</si>
  <si>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</si>
  <si>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</si>
  <si>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</si>
  <si>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</si>
  <si>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</si>
  <si>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</si>
  <si>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</si>
  <si>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</si>
  <si>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</si>
  <si>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</si>
  <si>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</si>
  <si>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</si>
  <si>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</si>
  <si>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</si>
  <si>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</si>
  <si>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</si>
  <si>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</si>
  <si>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</si>
  <si>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</si>
  <si>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</si>
  <si>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</si>
  <si>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</si>
  <si>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</si>
  <si>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</si>
  <si>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</si>
  <si>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</si>
  <si>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</si>
  <si>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</si>
  <si>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</si>
  <si>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</si>
  <si>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</si>
  <si>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</si>
  <si>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</si>
  <si>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</si>
  <si>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</si>
  <si>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</si>
  <si>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</si>
  <si>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</si>
  <si>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</si>
  <si>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</si>
  <si>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</si>
  <si>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</si>
  <si>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</si>
  <si>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</si>
  <si>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</si>
  <si>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</si>
  <si>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</si>
  <si>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</si>
  <si>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</si>
  <si>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</si>
  <si>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</si>
  <si>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</si>
  <si>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</si>
  <si>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</si>
  <si>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</si>
  <si>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</si>
  <si>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</si>
  <si>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</si>
  <si>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</si>
  <si>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</si>
  <si>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</si>
  <si>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</si>
  <si>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</si>
  <si>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</si>
  <si>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</si>
  <si>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</si>
  <si>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</si>
  <si>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</si>
  <si>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</si>
  <si>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</si>
  <si>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</si>
  <si>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</si>
  <si>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</si>
  <si>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</si>
  <si>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</si>
  <si>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</si>
  <si>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</si>
  <si>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</si>
  <si>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</si>
  <si>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</si>
  <si>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</si>
  <si>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</si>
  <si>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</si>
  <si>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</si>
  <si>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</si>
  <si>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</si>
  <si>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</si>
  <si>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</si>
  <si>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</si>
  <si>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</si>
  <si>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</si>
  <si>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</si>
  <si>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</si>
  <si>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</si>
  <si>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</si>
  <si>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</si>
  <si>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</si>
  <si>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</si>
  <si>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</si>
  <si>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</si>
  <si>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</si>
  <si>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</si>
  <si>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</si>
  <si>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</si>
  <si>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</si>
  <si>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</si>
  <si>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</si>
  <si>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</si>
  <si>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</si>
  <si>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</si>
  <si>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</si>
  <si>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</si>
  <si>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</si>
  <si>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</si>
  <si>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</si>
  <si>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</si>
  <si>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</si>
  <si>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</si>
  <si>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</si>
  <si>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</si>
  <si>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</si>
  <si>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</si>
  <si>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</si>
  <si>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</si>
  <si>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</si>
  <si>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</si>
  <si>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</si>
  <si>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</si>
  <si>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</si>
  <si>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</si>
  <si>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</si>
  <si>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</si>
  <si>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</si>
  <si>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</si>
  <si>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</si>
  <si>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</si>
  <si>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</si>
  <si>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</si>
  <si>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</si>
  <si>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</si>
  <si>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</si>
  <si>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</si>
  <si>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</si>
  <si>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</si>
  <si>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</si>
  <si>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</si>
  <si>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</si>
  <si>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</si>
  <si>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</si>
  <si>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</si>
  <si>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</si>
  <si>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</si>
  <si>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</si>
  <si>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</si>
  <si>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</si>
  <si>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</si>
  <si>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</si>
  <si>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</si>
  <si>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</si>
  <si>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</si>
  <si>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</si>
  <si>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</si>
  <si>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</si>
  <si>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</si>
  <si>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</si>
  <si>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</si>
  <si>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</si>
  <si>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</si>
  <si>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</si>
  <si>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</si>
  <si>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</si>
  <si>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</si>
  <si>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</si>
  <si>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</si>
  <si>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</si>
  <si>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</si>
  <si>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</si>
  <si>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</si>
  <si>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</si>
  <si>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</si>
  <si>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</si>
  <si>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</si>
  <si>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</si>
  <si>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</si>
  <si>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</si>
  <si>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</si>
  <si>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</si>
  <si>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</si>
  <si>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</si>
  <si>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</si>
  <si>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</si>
  <si>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</si>
  <si>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</si>
  <si>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</si>
  <si>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</si>
  <si>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</si>
  <si>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</si>
  <si>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</si>
  <si>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</si>
  <si>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</si>
  <si>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</si>
  <si>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</si>
  <si>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</si>
  <si>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</si>
  <si>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</si>
  <si>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</si>
  <si>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</si>
  <si>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</si>
  <si>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</si>
  <si>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</si>
  <si>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</si>
  <si>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</si>
  <si>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</si>
  <si>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</si>
  <si>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</si>
  <si>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</si>
  <si>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</si>
  <si>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</si>
  <si>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</si>
  <si>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</si>
  <si>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</si>
  <si>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</si>
  <si>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</si>
  <si>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</si>
  <si>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</si>
  <si>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</si>
  <si>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</si>
  <si>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</si>
  <si>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</si>
  <si>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</si>
  <si>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</si>
  <si>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</si>
  <si>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</si>
  <si>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</si>
  <si>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</si>
  <si>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</si>
  <si>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</si>
  <si>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</si>
  <si>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</si>
  <si>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</si>
  <si>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</si>
  <si>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</si>
  <si>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</si>
  <si>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</si>
  <si>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</si>
  <si>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</si>
  <si>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</si>
  <si>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</si>
  <si>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</si>
  <si>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</si>
  <si>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</si>
  <si>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</si>
  <si>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</si>
  <si>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</si>
  <si>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</si>
  <si>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</si>
  <si>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</si>
  <si>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</si>
  <si>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</si>
  <si>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</si>
  <si>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</si>
  <si>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</si>
  <si>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</si>
  <si>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</si>
  <si>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</si>
  <si>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</si>
  <si>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</si>
  <si>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</si>
  <si>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</si>
  <si>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</si>
  <si>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</si>
  <si>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</si>
  <si>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</si>
  <si>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</si>
  <si>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</si>
  <si>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</si>
  <si>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</si>
  <si>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</si>
  <si>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</si>
  <si>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</si>
  <si>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</si>
  <si>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</si>
  <si>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</si>
  <si>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</si>
  <si>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</si>
  <si>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</si>
  <si>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</si>
  <si>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</si>
  <si>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</si>
  <si>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</si>
  <si>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</si>
  <si>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</si>
  <si>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</si>
  <si>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</si>
  <si>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</si>
  <si>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</si>
  <si>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</si>
  <si>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</si>
  <si>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</si>
  <si>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</si>
  <si>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</si>
  <si>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</si>
  <si>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</si>
  <si>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</si>
  <si>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</si>
  <si>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</si>
  <si>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</si>
  <si>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</si>
  <si>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</si>
  <si>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</si>
  <si>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</si>
  <si>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</si>
  <si>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</si>
  <si>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</si>
  <si>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</si>
  <si>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</si>
  <si>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</si>
  <si>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</si>
  <si>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</si>
  <si>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</si>
  <si>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</si>
  <si>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</si>
  <si>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</si>
  <si>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</si>
  <si>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</si>
  <si>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</si>
  <si>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</si>
  <si>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</si>
  <si>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</si>
  <si>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</si>
  <si>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</si>
  <si>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</si>
  <si>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</si>
  <si>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</si>
  <si>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</si>
  <si>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</si>
  <si>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</si>
  <si>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</si>
  <si>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</si>
  <si>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</si>
  <si>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</si>
  <si>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</si>
  <si>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</si>
  <si>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</si>
  <si>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</si>
  <si>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</si>
  <si>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</si>
  <si>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</si>
  <si>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</si>
  <si>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</si>
  <si>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</si>
  <si>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</si>
  <si>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</si>
  <si>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</si>
  <si>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</si>
  <si>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</si>
  <si>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</si>
  <si>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</si>
  <si>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</si>
  <si>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</si>
  <si>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</si>
  <si>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</si>
  <si>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</si>
  <si>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</si>
  <si>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</si>
  <si>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</si>
  <si>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</si>
  <si>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</si>
  <si>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</si>
  <si>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</si>
  <si>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</si>
  <si>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</si>
  <si>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</si>
  <si>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</si>
  <si>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</si>
  <si>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</si>
  <si>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</si>
  <si>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</si>
  <si>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</si>
  <si>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</si>
  <si>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</si>
  <si>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</si>
  <si>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</si>
  <si>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</si>
  <si>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</si>
  <si>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</si>
  <si>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</si>
  <si>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</si>
  <si>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</si>
  <si>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</si>
  <si>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</si>
  <si>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</si>
  <si>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</si>
  <si>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</si>
  <si>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</si>
  <si>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</si>
  <si>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</si>
  <si>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</si>
  <si>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</si>
  <si>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</si>
  <si>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</si>
  <si>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</si>
  <si>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</si>
  <si>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</si>
  <si>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</si>
  <si>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</si>
  <si>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</si>
  <si>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</si>
  <si>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</si>
  <si>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</si>
  <si>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</si>
  <si>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</si>
  <si>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</si>
  <si>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</si>
  <si>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</si>
  <si>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</si>
  <si>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</si>
  <si>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</si>
  <si>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</si>
  <si>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</si>
  <si>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</si>
  <si>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</si>
  <si>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</si>
  <si>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</si>
  <si>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</si>
  <si>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</si>
  <si>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</si>
  <si>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</si>
  <si>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</si>
  <si>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</si>
  <si>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</si>
  <si>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</si>
  <si>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</si>
  <si>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</si>
  <si>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</si>
  <si>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</si>
  <si>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</si>
  <si>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</si>
  <si>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</si>
  <si>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</si>
  <si>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</si>
  <si>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</si>
  <si>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</si>
  <si>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</si>
  <si>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</si>
  <si>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</si>
  <si>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</si>
  <si>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</si>
  <si>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</si>
  <si>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</si>
  <si>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</si>
  <si>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</si>
  <si>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</si>
  <si>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</si>
  <si>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</si>
  <si>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</si>
  <si>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</si>
  <si>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</si>
  <si>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</si>
  <si>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</si>
  <si>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</si>
  <si>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</si>
  <si>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</si>
  <si>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</si>
  <si>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</si>
  <si>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</si>
  <si>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</si>
  <si>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</si>
  <si>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</si>
  <si>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</si>
  <si>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</si>
  <si>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</si>
  <si>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</si>
  <si>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</si>
  <si>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</si>
  <si>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</si>
  <si>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</si>
  <si>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</si>
  <si>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</si>
  <si>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</si>
  <si>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</si>
  <si>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</si>
  <si>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</si>
  <si>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</si>
  <si>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</si>
  <si>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</si>
  <si>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</si>
  <si>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</si>
  <si>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</si>
  <si>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</si>
  <si>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</si>
  <si>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</si>
  <si>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</si>
  <si>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</si>
  <si>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</si>
  <si>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</si>
  <si>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</si>
  <si>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</si>
  <si>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</si>
  <si>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</si>
  <si>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</si>
  <si>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</si>
  <si>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</si>
  <si>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</si>
  <si>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</si>
  <si>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</si>
  <si>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</si>
  <si>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</si>
  <si>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</si>
  <si>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</si>
  <si>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</si>
  <si>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</si>
  <si>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</si>
  <si>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</si>
  <si>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</si>
  <si>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</si>
  <si>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</si>
  <si>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</si>
  <si>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</si>
  <si>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</si>
  <si>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</si>
  <si>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</si>
  <si>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</si>
  <si>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</si>
  <si>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</si>
  <si>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</si>
  <si>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</si>
  <si>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</si>
  <si>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</si>
  <si>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</si>
  <si>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</si>
  <si>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</si>
  <si>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</si>
  <si>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</si>
  <si>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</si>
  <si>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</si>
  <si>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</si>
  <si>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</si>
  <si>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</si>
  <si>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</si>
  <si>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</si>
  <si>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</si>
  <si>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</si>
  <si>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</si>
  <si>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</si>
  <si>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</si>
  <si>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</si>
  <si>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</si>
  <si>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</si>
  <si>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</si>
  <si>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</si>
  <si>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</si>
  <si>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</si>
  <si>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</si>
  <si>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</si>
  <si>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</si>
  <si>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</si>
  <si>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</si>
  <si>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</si>
  <si>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</si>
  <si>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</si>
  <si>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</si>
  <si>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</si>
  <si>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</si>
  <si>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</si>
  <si>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</si>
  <si>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</si>
  <si>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</si>
  <si>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</si>
  <si>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</si>
  <si>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</si>
  <si>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</si>
  <si>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</si>
  <si>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</si>
  <si>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</si>
  <si>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</si>
  <si>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</si>
  <si>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</si>
  <si>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</si>
  <si>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</si>
  <si>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</si>
  <si>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</si>
  <si>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</si>
  <si>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</si>
  <si>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</si>
  <si>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</si>
  <si>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</si>
  <si>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</si>
  <si>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</si>
  <si>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</si>
  <si>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</si>
  <si>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</si>
  <si>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</si>
  <si>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</si>
  <si>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</si>
  <si>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</si>
  <si>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</si>
  <si>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</si>
  <si>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</si>
  <si>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</si>
  <si>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</si>
  <si>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</si>
  <si>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</si>
  <si>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</si>
  <si>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</si>
  <si>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</si>
  <si>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</si>
  <si>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</si>
  <si>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</si>
  <si>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</si>
  <si>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</si>
  <si>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</si>
  <si>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</si>
  <si>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</si>
  <si>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</si>
  <si>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</si>
  <si>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</si>
  <si>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</si>
  <si>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</si>
  <si>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</si>
  <si>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</si>
  <si>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</si>
  <si>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</si>
  <si>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</si>
  <si>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</si>
  <si>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</si>
  <si>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</si>
  <si>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</si>
  <si>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</si>
  <si>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</si>
  <si>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</si>
  <si>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</si>
  <si>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</si>
  <si>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</si>
  <si>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</si>
  <si>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</si>
  <si>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</si>
  <si>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</si>
  <si>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</si>
  <si>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</si>
  <si>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</si>
  <si>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</si>
  <si>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</si>
  <si>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</si>
  <si>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</si>
  <si>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</si>
  <si>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</si>
  <si>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</si>
  <si>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</si>
  <si>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</si>
  <si>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</si>
  <si>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</si>
  <si>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</si>
  <si>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</si>
  <si>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</si>
  <si>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</si>
  <si>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</si>
  <si>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</si>
  <si>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</si>
  <si>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</si>
  <si>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</si>
  <si>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</si>
  <si>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</si>
  <si>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</si>
  <si>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</si>
  <si>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</si>
  <si>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</si>
  <si>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</si>
  <si>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</si>
  <si>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</si>
  <si>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</si>
  <si>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</si>
  <si>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</si>
  <si>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</si>
  <si>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</si>
  <si>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</si>
  <si>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</si>
  <si>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</si>
  <si>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</si>
  <si>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</si>
  <si>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</si>
  <si>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</si>
  <si>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</si>
  <si>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</si>
  <si>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</si>
  <si>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</si>
  <si>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</si>
  <si>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</si>
  <si>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</si>
  <si>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</si>
  <si>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</si>
  <si>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</si>
  <si>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</si>
  <si>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</si>
  <si>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</si>
  <si>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</si>
  <si>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</si>
  <si>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</si>
  <si>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</si>
  <si>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</si>
  <si>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</si>
  <si>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</si>
  <si>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</si>
  <si>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</si>
  <si>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</si>
  <si>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</si>
  <si>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</si>
  <si>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</si>
  <si>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</si>
  <si>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</si>
  <si>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</si>
  <si>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</si>
  <si>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</si>
  <si>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</si>
  <si>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</si>
  <si>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</si>
  <si>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</si>
  <si>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</si>
  <si>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</si>
  <si>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</si>
  <si>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</si>
  <si>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</si>
  <si>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</si>
  <si>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</si>
  <si>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</si>
  <si>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</si>
  <si>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</si>
  <si>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</si>
  <si>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</si>
  <si>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</si>
  <si>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</si>
  <si>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</si>
  <si>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</si>
  <si>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</si>
  <si>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</si>
  <si>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</si>
  <si>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</si>
  <si>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</si>
  <si>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</si>
  <si>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</si>
  <si>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</si>
  <si>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</si>
  <si>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</si>
  <si>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</si>
  <si>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</si>
  <si>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</si>
  <si>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</si>
  <si>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</si>
  <si>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</si>
  <si>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</si>
  <si>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</si>
  <si>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</si>
  <si>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</si>
  <si>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</si>
  <si>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</si>
  <si>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</si>
  <si>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</si>
  <si>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</si>
  <si>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</si>
  <si>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</si>
  <si>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</si>
  <si>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</si>
  <si>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</si>
  <si>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</si>
  <si>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</si>
  <si>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</si>
  <si>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</si>
  <si>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</si>
  <si>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</si>
  <si>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</si>
  <si>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</si>
  <si>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</si>
  <si>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</si>
  <si>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</si>
  <si>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</si>
  <si>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</si>
  <si>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</si>
  <si>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</si>
  <si>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</si>
  <si>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</si>
  <si>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</si>
  <si>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</si>
  <si>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</si>
  <si>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</si>
  <si>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</si>
  <si>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</si>
  <si>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</si>
  <si>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</si>
  <si>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</si>
  <si>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</si>
  <si>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</si>
  <si>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</si>
  <si>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</si>
  <si>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</si>
  <si>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</si>
  <si>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</si>
  <si>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</si>
  <si>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</si>
  <si>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</si>
  <si>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</si>
  <si>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</si>
  <si>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</si>
  <si>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</si>
  <si>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</si>
  <si>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</si>
  <si>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</si>
  <si>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</si>
  <si>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</si>
  <si>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</si>
  <si>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</si>
  <si>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</si>
  <si>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</si>
  <si>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</si>
  <si>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</si>
  <si>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</si>
  <si>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</si>
  <si>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</si>
  <si>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</si>
  <si>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</si>
  <si>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</si>
  <si>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</si>
  <si>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</si>
  <si>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</si>
  <si>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</si>
  <si>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</si>
  <si>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</si>
  <si>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</si>
  <si>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</si>
  <si>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</si>
  <si>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</si>
  <si>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</si>
  <si>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</si>
  <si>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</si>
  <si>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</si>
  <si>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</si>
  <si>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</si>
  <si>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</si>
  <si>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</si>
  <si>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</si>
  <si>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</si>
  <si>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</si>
  <si>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</si>
  <si>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</si>
  <si>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</si>
  <si>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</si>
  <si>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</si>
  <si>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</si>
  <si>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</si>
  <si>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</si>
  <si>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</si>
  <si>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</si>
  <si>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</si>
  <si>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</si>
  <si>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</si>
  <si>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</si>
  <si>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</si>
  <si>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</si>
  <si>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</si>
  <si>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</si>
  <si>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</si>
  <si>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</si>
  <si>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</si>
  <si>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</si>
  <si>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</si>
  <si>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</si>
  <si>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</si>
  <si>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</si>
  <si>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</si>
  <si>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</si>
  <si>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</si>
  <si>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</si>
  <si>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</si>
  <si>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</si>
  <si>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</si>
  <si>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</si>
  <si>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</si>
  <si>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</si>
  <si>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</si>
  <si>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</si>
  <si>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</si>
  <si>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</si>
  <si>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</si>
  <si>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</si>
  <si>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</si>
  <si>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</si>
  <si>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</si>
  <si>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</si>
  <si>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</si>
  <si>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</si>
  <si>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</si>
  <si>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</si>
  <si>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</si>
  <si>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</si>
  <si>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</si>
  <si>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</si>
  <si>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</si>
  <si>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</si>
  <si>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</si>
  <si>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</si>
  <si>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</si>
  <si>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</si>
  <si>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</si>
  <si>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</si>
  <si>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</si>
  <si>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</si>
  <si>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</si>
  <si>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</si>
  <si>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</si>
  <si>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</si>
  <si>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</si>
  <si>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</si>
  <si>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</si>
  <si>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</si>
  <si>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</si>
  <si>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</si>
  <si>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</si>
  <si>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</si>
  <si>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</si>
  <si>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</si>
  <si>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</si>
  <si>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</si>
  <si>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</si>
  <si>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</si>
  <si>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</si>
  <si>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</si>
  <si>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</si>
  <si>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</si>
  <si>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</si>
  <si>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</si>
  <si>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</si>
  <si>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</si>
  <si>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</si>
  <si>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</si>
  <si>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</si>
  <si>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</si>
  <si>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</si>
  <si>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</si>
  <si>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</si>
  <si>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</si>
  <si>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</si>
  <si>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</si>
  <si>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</si>
  <si>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</si>
  <si>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</si>
  <si>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</si>
  <si>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</si>
  <si>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</si>
  <si>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</si>
  <si>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</si>
  <si>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</si>
  <si>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</si>
  <si>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</si>
  <si>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</si>
  <si>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</si>
  <si>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</si>
  <si>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</si>
  <si>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</si>
  <si>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</si>
  <si>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</si>
  <si>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</si>
  <si>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</si>
  <si>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</si>
  <si>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</si>
  <si>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</si>
  <si>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</si>
  <si>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</si>
  <si>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</si>
  <si>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</si>
  <si>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</si>
  <si>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</si>
  <si>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</si>
  <si>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</si>
  <si>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</si>
  <si>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</si>
  <si>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</si>
  <si>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</si>
  <si>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</si>
  <si>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</si>
  <si>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</si>
  <si>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</si>
  <si>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</si>
  <si>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</si>
  <si>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</si>
  <si>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</si>
  <si>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</si>
  <si>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</si>
  <si>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</si>
  <si>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</si>
  <si>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</si>
  <si>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</si>
  <si>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</si>
  <si>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</si>
  <si>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</si>
  <si>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</si>
  <si>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</si>
  <si>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</si>
  <si>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</si>
  <si>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</si>
  <si>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</si>
  <si>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</si>
  <si>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</si>
  <si>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</si>
  <si>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</si>
  <si>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</si>
  <si>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</si>
  <si>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</si>
  <si>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</si>
  <si>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</si>
  <si>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</si>
  <si>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</si>
  <si>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</si>
  <si>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</si>
  <si>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</si>
  <si>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</si>
  <si>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</si>
  <si>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</si>
  <si>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</si>
  <si>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</si>
  <si>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</si>
  <si>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</si>
  <si>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</si>
  <si>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</si>
  <si>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</si>
  <si>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</si>
  <si>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</si>
  <si>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</si>
  <si>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</si>
  <si>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</si>
  <si>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</si>
  <si>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</si>
  <si>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</si>
  <si>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</si>
  <si>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</si>
  <si>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</si>
  <si>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</si>
  <si>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</si>
  <si>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</si>
  <si>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</si>
  <si>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</si>
  <si>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</si>
  <si>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</si>
  <si>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</si>
  <si>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</si>
  <si>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</si>
  <si>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</si>
  <si>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</si>
  <si>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</si>
  <si>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</si>
  <si>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</si>
  <si>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</si>
  <si>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</si>
  <si>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</si>
  <si>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</si>
  <si>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</si>
  <si>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</si>
  <si>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</si>
  <si>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</si>
  <si>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</si>
  <si>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</si>
  <si>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</si>
  <si>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</si>
  <si>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</si>
  <si>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</si>
  <si>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</si>
  <si>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</si>
  <si>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</si>
  <si>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</si>
  <si>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</si>
  <si>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</si>
  <si>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</si>
  <si>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</si>
  <si>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</si>
  <si>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</si>
  <si>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</si>
  <si>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</si>
  <si>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</si>
  <si>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</si>
  <si>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</si>
  <si>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</si>
  <si>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</si>
  <si>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</si>
  <si>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</si>
  <si>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</si>
  <si>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</si>
  <si>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</si>
  <si>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</si>
  <si>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</si>
  <si>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</si>
  <si>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</si>
  <si>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</si>
  <si>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</si>
  <si>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</si>
  <si>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</si>
  <si>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</si>
  <si>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</si>
  <si>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</si>
  <si>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</si>
  <si>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</si>
  <si>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</si>
  <si>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</si>
  <si>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</si>
  <si>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</si>
  <si>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</si>
  <si>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</si>
  <si>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</si>
  <si>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</si>
  <si>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</si>
  <si>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</si>
  <si>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</si>
  <si>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</si>
  <si>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</si>
  <si>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</si>
  <si>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</si>
  <si>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</si>
  <si>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</si>
  <si>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</si>
  <si>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</si>
  <si>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</si>
  <si>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</si>
  <si>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</si>
  <si>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</si>
  <si>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</si>
  <si>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</si>
  <si>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</si>
  <si>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</si>
  <si>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</si>
  <si>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</si>
  <si>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</si>
  <si>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</si>
  <si>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</si>
  <si>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</si>
  <si>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</si>
  <si>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</si>
  <si>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</si>
  <si>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</si>
  <si>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</si>
  <si>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</si>
  <si>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</si>
  <si>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</si>
  <si>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</si>
  <si>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</si>
  <si>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</si>
  <si>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</si>
  <si>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</si>
  <si>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</si>
  <si>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</si>
  <si>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</si>
  <si>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</si>
  <si>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</si>
  <si>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</si>
  <si>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</si>
  <si>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</si>
  <si>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</si>
  <si>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</si>
  <si>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</si>
  <si>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</si>
  <si>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</si>
  <si>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</si>
  <si>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</si>
  <si>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</si>
  <si>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</si>
  <si>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</si>
  <si>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</si>
  <si>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</si>
  <si>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</si>
  <si>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</si>
  <si>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</si>
  <si>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</si>
  <si>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</si>
  <si>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</si>
  <si>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</si>
  <si>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</si>
  <si>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</si>
  <si>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</si>
  <si>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</si>
  <si>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</si>
  <si>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</si>
  <si>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</si>
  <si>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</si>
  <si>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</si>
  <si>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</si>
  <si>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</si>
  <si>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</si>
  <si>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</si>
  <si>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</si>
  <si>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</si>
  <si>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</si>
  <si>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</si>
  <si>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</si>
  <si>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</si>
  <si>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</si>
  <si>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</si>
  <si>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</si>
  <si>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</si>
  <si>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</si>
  <si>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</si>
  <si>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</si>
  <si>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</si>
  <si>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</si>
  <si>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</si>
  <si>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</si>
  <si>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</si>
  <si>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</si>
  <si>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</si>
  <si>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</si>
  <si>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</si>
  <si>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</si>
  <si>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</si>
  <si>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</si>
  <si>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</si>
  <si>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</si>
  <si>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</si>
  <si>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</si>
  <si>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</si>
  <si>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</si>
  <si>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</si>
  <si>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</si>
  <si>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</si>
  <si>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</si>
  <si>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</si>
  <si>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</si>
  <si>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</si>
  <si>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</si>
  <si>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</si>
  <si>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</si>
  <si>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</si>
  <si>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</si>
  <si>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</si>
  <si>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</si>
  <si>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</si>
  <si>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</si>
  <si>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</si>
  <si>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</si>
  <si>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</si>
  <si>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</si>
  <si>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</si>
  <si>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</si>
  <si>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</si>
  <si>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</si>
  <si>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</si>
  <si>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</si>
  <si>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</si>
  <si>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</si>
  <si>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</si>
  <si>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</si>
  <si>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</si>
  <si>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</si>
  <si>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</si>
  <si>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</si>
  <si>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</si>
  <si>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</si>
  <si>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</si>
  <si>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</si>
  <si>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</si>
  <si>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</si>
  <si>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</si>
  <si>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</si>
  <si>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</si>
  <si>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</si>
  <si>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</si>
  <si>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</si>
  <si>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</si>
  <si>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</si>
  <si>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</si>
  <si>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</si>
  <si>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</si>
  <si>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</si>
  <si>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</si>
  <si>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</si>
  <si>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</si>
  <si>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</si>
  <si>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</si>
  <si>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</si>
  <si>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</si>
  <si>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</si>
  <si>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</si>
  <si>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</si>
  <si>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</si>
  <si>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</si>
  <si>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</si>
  <si>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</si>
  <si>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</si>
  <si>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</si>
  <si>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</si>
  <si>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</si>
  <si>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</si>
  <si>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</si>
  <si>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</si>
  <si>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</si>
  <si>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</si>
  <si>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</si>
  <si>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</si>
  <si>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</si>
  <si>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</si>
  <si>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</si>
  <si>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</si>
  <si>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</si>
  <si>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</si>
  <si>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</si>
  <si>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</si>
  <si>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</si>
  <si>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</si>
  <si>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</si>
  <si>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</si>
  <si>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</si>
  <si>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</si>
  <si>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</si>
  <si>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</si>
  <si>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</si>
  <si>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</si>
  <si>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</si>
  <si>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</si>
  <si>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</si>
  <si>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</si>
  <si>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</si>
  <si>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</si>
  <si>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</si>
  <si>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</si>
  <si>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</si>
  <si>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</si>
  <si>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</si>
  <si>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</si>
  <si>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</si>
  <si>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</si>
  <si>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</si>
  <si>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</si>
  <si>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</si>
  <si>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</si>
  <si>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</si>
  <si>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</si>
  <si>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</si>
  <si>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</si>
  <si>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</si>
  <si>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</si>
  <si>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</si>
  <si>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</si>
  <si>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</si>
  <si>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</si>
  <si>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</si>
  <si>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</si>
  <si>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</si>
  <si>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</si>
  <si>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</si>
  <si>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</si>
  <si>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</si>
  <si>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</si>
  <si>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</si>
  <si>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</si>
  <si>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</si>
  <si>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</si>
  <si>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</si>
  <si>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</si>
  <si>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</si>
  <si>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</si>
  <si>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</si>
  <si>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</si>
  <si>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</si>
  <si>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</si>
  <si>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</si>
  <si>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</si>
  <si>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</si>
  <si>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</si>
  <si>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</si>
  <si>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</si>
  <si>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</si>
  <si>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</si>
  <si>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</si>
  <si>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</si>
  <si>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</si>
  <si>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</si>
  <si>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</si>
  <si>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</si>
  <si>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</si>
  <si>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</si>
  <si>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</si>
  <si>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</si>
  <si>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</si>
  <si>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</si>
  <si>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</si>
  <si>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</si>
  <si>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</si>
  <si>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</si>
  <si>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</si>
  <si>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</si>
  <si>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</si>
  <si>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</si>
  <si>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</si>
  <si>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</si>
  <si>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</si>
  <si>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</si>
  <si>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</si>
  <si>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</si>
  <si>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</si>
  <si>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</si>
  <si>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</si>
  <si>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</si>
  <si>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</si>
  <si>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</si>
  <si>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</si>
  <si>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</si>
  <si>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</si>
  <si>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</si>
  <si>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</si>
  <si>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</si>
  <si>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</si>
  <si>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</si>
  <si>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</si>
  <si>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</si>
  <si>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</si>
  <si>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</si>
  <si>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</si>
  <si>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</si>
  <si>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</si>
  <si>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</si>
  <si>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</si>
  <si>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</si>
  <si>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</si>
  <si>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</si>
  <si>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</si>
  <si>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</si>
  <si>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</si>
  <si>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</si>
  <si>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</si>
  <si>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</si>
  <si>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</si>
  <si>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</si>
  <si>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</si>
  <si>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</si>
  <si>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</si>
  <si>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</si>
  <si>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</si>
  <si>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</si>
  <si>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</si>
  <si>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</si>
  <si>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</si>
  <si>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</si>
  <si>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</si>
  <si>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</si>
  <si>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</si>
  <si>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</si>
  <si>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</si>
  <si>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</si>
  <si>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</si>
  <si>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</si>
  <si>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</si>
  <si>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</si>
  <si>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</si>
  <si>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</si>
  <si>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</si>
  <si>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</si>
  <si>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</si>
  <si>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</si>
  <si>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</si>
  <si>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</si>
  <si>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</si>
  <si>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</si>
  <si>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</si>
  <si>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</si>
  <si>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</si>
  <si>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</si>
  <si>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</si>
  <si>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</si>
  <si>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</si>
  <si>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</si>
  <si>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</si>
  <si>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</si>
  <si>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</si>
  <si>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</si>
  <si>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</si>
  <si>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</si>
  <si>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</si>
  <si>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</si>
  <si>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</si>
  <si>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</si>
  <si>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</si>
  <si>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</si>
  <si>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</si>
  <si>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</si>
  <si>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</si>
  <si>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</si>
  <si>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</si>
  <si>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</si>
  <si>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</si>
  <si>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</si>
  <si>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</si>
  <si>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</si>
  <si>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</si>
  <si>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</si>
  <si>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</si>
  <si>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</si>
  <si>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</si>
  <si>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</si>
  <si>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</si>
  <si>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</si>
  <si>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</si>
  <si>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</si>
  <si>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</si>
  <si>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</si>
  <si>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</si>
  <si>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</si>
  <si>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</si>
  <si>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</si>
  <si>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</si>
  <si>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</si>
  <si>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</si>
  <si>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</si>
  <si>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</si>
  <si>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</si>
  <si>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</si>
  <si>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</si>
  <si>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</si>
  <si>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</si>
  <si>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</si>
  <si>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</si>
  <si>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</si>
  <si>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</si>
  <si>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</si>
  <si>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</si>
  <si>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</si>
  <si>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</si>
  <si>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</si>
  <si>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</si>
  <si>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</si>
  <si>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</si>
  <si>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</si>
  <si>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</si>
  <si>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</si>
  <si>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</si>
  <si>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</si>
  <si>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</si>
  <si>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</si>
  <si>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</si>
  <si>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</si>
  <si>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</si>
  <si>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</si>
  <si>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</si>
  <si>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</si>
  <si>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</si>
  <si>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</si>
  <si>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</si>
  <si>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</si>
  <si>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</si>
  <si>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</si>
  <si>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</si>
  <si>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</si>
  <si>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</si>
  <si>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</si>
  <si>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</si>
  <si>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</si>
  <si>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</si>
  <si>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</si>
  <si>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</si>
  <si>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</si>
  <si>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</si>
  <si>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</si>
  <si>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</si>
  <si>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</si>
  <si>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</si>
  <si>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</si>
  <si>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</si>
  <si>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</si>
  <si>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</si>
  <si>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</si>
  <si>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</si>
  <si>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</si>
  <si>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</si>
  <si>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</si>
  <si>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</si>
  <si>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</si>
  <si>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</si>
  <si>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</si>
  <si>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</si>
  <si>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</si>
  <si>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</si>
  <si>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</si>
  <si>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</si>
  <si>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</si>
  <si>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</si>
  <si>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</si>
  <si>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</si>
  <si>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</si>
  <si>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</si>
  <si>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</si>
  <si>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</si>
  <si>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</si>
  <si>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</si>
  <si>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</si>
  <si>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</si>
  <si>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</si>
  <si>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</si>
  <si>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</si>
  <si>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</si>
  <si>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</si>
  <si>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</si>
  <si>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</si>
  <si>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</si>
  <si>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</si>
  <si>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</si>
  <si>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</si>
  <si>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</si>
  <si>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</si>
  <si>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</si>
  <si>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</si>
  <si>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</si>
  <si>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</si>
  <si>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</si>
  <si>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</si>
  <si>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</si>
  <si>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</si>
  <si>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</si>
  <si>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</si>
  <si>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</si>
  <si>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</si>
  <si>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</si>
  <si>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</si>
  <si>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</si>
  <si>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</si>
  <si>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</si>
  <si>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</si>
  <si>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</si>
  <si>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</si>
  <si>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</si>
  <si>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</si>
  <si>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</si>
  <si>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</si>
  <si>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</si>
  <si>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</si>
  <si>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</si>
  <si>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</si>
  <si>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</si>
  <si>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</si>
  <si>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</si>
  <si>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</si>
  <si>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</si>
  <si>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</si>
  <si>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</si>
  <si>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</si>
  <si>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</si>
  <si>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</si>
  <si>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</si>
  <si>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</si>
  <si>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</si>
  <si>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</si>
  <si>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</si>
  <si>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</si>
  <si>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</si>
  <si>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</si>
  <si>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</si>
  <si>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</si>
  <si>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</si>
  <si>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</si>
  <si>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</si>
  <si>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</si>
  <si>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</si>
  <si>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</si>
  <si>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</si>
  <si>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</si>
  <si>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</si>
  <si>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</si>
  <si>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</si>
  <si>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</si>
  <si>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</si>
  <si>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</si>
  <si>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</si>
  <si>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</si>
  <si>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</si>
  <si>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</si>
  <si>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</si>
  <si>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</si>
  <si>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</si>
  <si>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</si>
  <si>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</si>
  <si>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</si>
  <si>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</si>
  <si>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</si>
  <si>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</si>
  <si>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</si>
  <si>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</si>
  <si>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</si>
  <si>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</si>
  <si>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</si>
  <si>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</si>
  <si>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</si>
  <si>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</si>
  <si>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</si>
  <si>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</si>
  <si>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</si>
  <si>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</si>
  <si>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</si>
  <si>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</si>
  <si>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</si>
  <si>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</si>
  <si>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</si>
  <si>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</si>
  <si>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</si>
  <si>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</si>
  <si>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</si>
  <si>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</si>
  <si>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</si>
  <si>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</si>
  <si>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</si>
  <si>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</si>
  <si>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</si>
  <si>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</si>
  <si>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</si>
  <si>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</si>
  <si>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</si>
  <si>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</si>
  <si>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</si>
  <si>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</si>
  <si>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</si>
  <si>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</si>
  <si>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</si>
  <si>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</si>
  <si>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</si>
  <si>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</si>
  <si>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</si>
  <si>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</si>
  <si>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</si>
  <si>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</si>
  <si>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</si>
  <si>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</si>
  <si>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</si>
  <si>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</si>
  <si>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</si>
  <si>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</si>
  <si>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</si>
  <si>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</si>
  <si>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</si>
  <si>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</si>
  <si>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</si>
  <si>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</si>
  <si>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</si>
  <si>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</si>
  <si>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</si>
  <si>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</si>
  <si>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</si>
  <si>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</si>
  <si>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</si>
  <si>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</si>
  <si>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</si>
  <si>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</si>
  <si>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</si>
  <si>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</si>
  <si>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</si>
  <si>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</si>
  <si>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</si>
  <si>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</si>
  <si>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</si>
  <si>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</si>
  <si>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</si>
  <si>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</si>
  <si>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</si>
  <si>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</si>
  <si>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</si>
  <si>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</si>
  <si>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</si>
  <si>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</si>
  <si>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</si>
  <si>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</si>
  <si>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</si>
  <si>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</si>
  <si>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</si>
  <si>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</si>
  <si>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</si>
  <si>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</si>
  <si>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</si>
  <si>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</si>
  <si>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</si>
  <si>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</si>
  <si>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</si>
  <si>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</si>
  <si>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</si>
  <si>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</si>
  <si>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</si>
  <si>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</si>
  <si>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</si>
  <si>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</si>
  <si>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</si>
  <si>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</si>
  <si>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</si>
  <si>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</si>
  <si>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</si>
  <si>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</si>
  <si>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</si>
  <si>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</si>
  <si>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</si>
  <si>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</si>
  <si>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</si>
  <si>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</si>
  <si>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</si>
  <si>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</si>
  <si>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</si>
  <si>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</si>
  <si>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</si>
  <si>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</si>
  <si>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</si>
  <si>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</si>
  <si>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</si>
  <si>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</si>
  <si>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</si>
  <si>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</si>
  <si>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</si>
  <si>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</si>
  <si>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</si>
  <si>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</si>
  <si>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</si>
  <si>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</si>
  <si>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</si>
  <si>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</si>
  <si>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</si>
  <si>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</si>
  <si>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</si>
  <si>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</si>
  <si>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</si>
  <si>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</si>
  <si>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</si>
  <si>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</si>
  <si>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</si>
  <si>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</si>
  <si>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</si>
  <si>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</si>
  <si>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</si>
  <si>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</si>
  <si>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</si>
  <si>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</si>
  <si>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</si>
  <si>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</si>
  <si>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</si>
  <si>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</si>
  <si>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</si>
  <si>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</si>
  <si>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</si>
  <si>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</si>
  <si>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</si>
  <si>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</si>
  <si>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</si>
  <si>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</si>
  <si>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</si>
  <si>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</si>
  <si>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</si>
  <si>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</si>
  <si>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</si>
  <si>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</si>
  <si>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</si>
  <si>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</si>
  <si>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</si>
  <si>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</si>
  <si>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</si>
  <si>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</si>
  <si>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</si>
  <si>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</si>
  <si>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</si>
  <si>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</si>
  <si>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</si>
  <si>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</si>
  <si>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</si>
  <si>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</si>
  <si>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</si>
  <si>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</si>
  <si>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</si>
  <si>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</si>
  <si>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</si>
  <si>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</si>
  <si>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</si>
  <si>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</si>
  <si>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</si>
  <si>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</si>
  <si>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</si>
  <si>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</si>
  <si>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</si>
  <si>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</si>
  <si>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</si>
  <si>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</si>
  <si>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</si>
  <si>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</si>
  <si>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</si>
  <si>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</si>
  <si>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</si>
  <si>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</si>
  <si>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</si>
  <si>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</si>
  <si>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</si>
  <si>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</si>
  <si>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</si>
  <si>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</si>
  <si>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</si>
  <si>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</si>
  <si>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</si>
  <si>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</si>
  <si>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</si>
  <si>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</si>
  <si>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</si>
  <si>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</si>
  <si>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</si>
  <si>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</si>
  <si>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</si>
  <si>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</si>
  <si>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</si>
  <si>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</si>
  <si>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</si>
  <si>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</si>
  <si>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</si>
  <si>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</si>
  <si>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</si>
  <si>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</si>
  <si>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</si>
  <si>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</si>
  <si>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</si>
  <si>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</si>
  <si>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</si>
  <si>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</si>
  <si>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</si>
  <si>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</si>
  <si>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</si>
  <si>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</si>
  <si>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</si>
  <si>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</si>
  <si>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</si>
  <si>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</si>
  <si>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</si>
  <si>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</si>
  <si>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</si>
  <si>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</si>
  <si>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</si>
  <si>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</si>
  <si>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</si>
  <si>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</si>
  <si>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</si>
  <si>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</si>
  <si>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</si>
  <si>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</si>
  <si>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</si>
  <si>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</si>
  <si>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</si>
  <si>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</si>
  <si>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</si>
  <si>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</si>
  <si>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</si>
  <si>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</si>
  <si>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</si>
  <si>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</si>
  <si>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</si>
  <si>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</si>
  <si>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</si>
  <si>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</si>
  <si>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</si>
  <si>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</si>
  <si>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</si>
  <si>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</si>
  <si>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</si>
  <si>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</si>
  <si>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</si>
  <si>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</si>
  <si>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</si>
  <si>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</si>
  <si>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</si>
  <si>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</si>
  <si>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</si>
  <si>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</si>
  <si>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</si>
  <si>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</si>
  <si>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</si>
  <si>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</si>
  <si>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</si>
  <si>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</si>
  <si>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</si>
  <si>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</si>
  <si>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</si>
  <si>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</si>
  <si>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</si>
  <si>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</si>
  <si>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</si>
  <si>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</si>
  <si>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</si>
  <si>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</si>
  <si>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</si>
  <si>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</si>
  <si>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</si>
  <si>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</si>
  <si>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</si>
  <si>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</si>
  <si>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</si>
  <si>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</si>
  <si>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</si>
  <si>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</si>
  <si>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</si>
  <si>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</si>
  <si>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</si>
  <si>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</si>
  <si>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</si>
  <si>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</si>
  <si>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</si>
  <si>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</si>
  <si>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</si>
  <si>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</si>
  <si>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</si>
  <si>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</si>
  <si>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</si>
  <si>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</si>
  <si>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</si>
  <si>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</si>
  <si>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</si>
  <si>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</si>
  <si>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</si>
  <si>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</si>
  <si>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</si>
  <si>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</si>
  <si>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</si>
  <si>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</si>
  <si>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</si>
  <si>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</si>
  <si>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</si>
  <si>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</si>
  <si>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</si>
  <si>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</si>
  <si>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</si>
  <si>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</si>
  <si>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</si>
  <si>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</si>
  <si>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</si>
  <si>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</si>
  <si>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</si>
  <si>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</si>
  <si>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</si>
  <si>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</si>
  <si>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</si>
  <si>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</si>
  <si>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</si>
  <si>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</si>
  <si>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</si>
  <si>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</si>
  <si>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</si>
  <si>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</si>
  <si>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</si>
  <si>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</si>
  <si>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</si>
  <si>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</si>
  <si>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</si>
  <si>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</si>
  <si>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</si>
  <si>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</si>
  <si>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</si>
  <si>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</si>
  <si>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</si>
  <si>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</si>
  <si>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</si>
  <si>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</si>
  <si>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</si>
  <si>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</si>
  <si>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</si>
  <si>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</si>
  <si>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</si>
  <si>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</si>
  <si>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</si>
  <si>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</si>
  <si>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</si>
  <si>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</si>
  <si>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</si>
  <si>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</si>
  <si>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</si>
  <si>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</si>
  <si>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</si>
  <si>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</si>
  <si>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</si>
  <si>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</si>
  <si>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</si>
  <si>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</si>
  <si>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</si>
  <si>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</si>
  <si>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</si>
  <si>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</si>
  <si>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</si>
  <si>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</si>
  <si>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</si>
  <si>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</si>
  <si>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</si>
  <si>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</si>
  <si>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</si>
  <si>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</si>
  <si>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</si>
  <si>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</si>
  <si>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</si>
  <si>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</si>
  <si>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</si>
  <si>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</si>
  <si>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</si>
  <si>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</si>
  <si>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</si>
  <si>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</si>
  <si>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</si>
  <si>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</si>
  <si>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</si>
  <si>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</si>
  <si>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</si>
  <si>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</si>
  <si>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</si>
  <si>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</si>
  <si>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</si>
  <si>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</si>
  <si>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</si>
  <si>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</si>
  <si>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</si>
  <si>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</si>
  <si>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</si>
  <si>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</si>
  <si>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</si>
  <si>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</si>
  <si>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</si>
  <si>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</si>
  <si>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</si>
  <si>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</si>
  <si>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</si>
  <si>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</si>
  <si>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</si>
  <si>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</si>
  <si>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</si>
  <si>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</si>
  <si>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</si>
  <si>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</si>
  <si>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</si>
  <si>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</si>
  <si>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</si>
  <si>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</si>
  <si>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</si>
  <si>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</si>
  <si>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</si>
  <si>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</si>
  <si>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</si>
  <si>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</si>
  <si>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</si>
  <si>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</si>
  <si>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</si>
  <si>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</si>
  <si>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</si>
  <si>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</si>
  <si>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</si>
  <si>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</si>
  <si>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</si>
  <si>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</si>
  <si>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</si>
  <si>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</si>
  <si>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</si>
  <si>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</si>
  <si>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</si>
  <si>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</si>
  <si>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</si>
  <si>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</si>
  <si>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</si>
  <si>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</si>
  <si>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</si>
  <si>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</si>
  <si>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</si>
  <si>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</si>
  <si>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</si>
  <si>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</si>
  <si>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</si>
  <si>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</si>
  <si>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</si>
  <si>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</si>
  <si>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</si>
  <si>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</si>
  <si>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</si>
  <si>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</si>
  <si>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</si>
  <si>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</si>
  <si>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</si>
  <si>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</si>
  <si>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</si>
  <si>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</si>
  <si>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</si>
  <si>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</si>
  <si>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</si>
  <si>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</si>
  <si>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</si>
  <si>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</si>
  <si>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</si>
  <si>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</si>
  <si>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</si>
  <si>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</si>
  <si>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</si>
  <si>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</si>
  <si>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</si>
  <si>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</si>
  <si>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</si>
  <si>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</si>
  <si>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</si>
  <si>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</si>
  <si>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</si>
  <si>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</si>
  <si>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</si>
  <si>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</si>
  <si>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</si>
  <si>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</si>
  <si>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</si>
  <si>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</si>
  <si>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</si>
  <si>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</si>
  <si>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</si>
  <si>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</si>
  <si>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</si>
  <si>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</si>
  <si>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</si>
  <si>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</si>
  <si>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</si>
  <si>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</si>
  <si>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</si>
  <si>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</si>
  <si>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</si>
  <si>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</si>
  <si>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</si>
  <si>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</si>
  <si>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</si>
  <si>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</si>
  <si>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</si>
  <si>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</si>
  <si>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</si>
  <si>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</si>
  <si>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</si>
  <si>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</si>
  <si>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</si>
  <si>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</si>
  <si>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</si>
  <si>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</si>
  <si>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</si>
  <si>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</si>
  <si>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</si>
  <si>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</si>
  <si>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</si>
  <si>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</si>
  <si>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</si>
  <si>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</si>
  <si>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</si>
  <si>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</si>
  <si>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</si>
  <si>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</si>
  <si>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</si>
  <si>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</si>
  <si>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</si>
  <si>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</si>
  <si>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</si>
  <si>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</si>
  <si>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</si>
  <si>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</si>
  <si>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</si>
  <si>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</si>
  <si>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</si>
  <si>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</si>
  <si>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</si>
  <si>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</si>
  <si>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</si>
  <si>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</si>
  <si>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</si>
  <si>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</si>
  <si>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</si>
  <si>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</si>
  <si>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</si>
  <si>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</si>
  <si>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</si>
  <si>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</si>
  <si>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</si>
  <si>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</si>
  <si>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</si>
  <si>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</si>
  <si>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</si>
  <si>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</si>
  <si>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</si>
  <si>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</si>
  <si>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</si>
  <si>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</si>
  <si>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</si>
  <si>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</si>
  <si>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</si>
  <si>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</si>
  <si>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</si>
  <si>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</si>
  <si>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</si>
  <si>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</si>
  <si>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</si>
  <si>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</si>
  <si>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</si>
  <si>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</si>
  <si>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</si>
  <si>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</si>
  <si>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</si>
  <si>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</si>
  <si>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</si>
  <si>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</si>
  <si>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</si>
  <si>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</si>
  <si>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</si>
  <si>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</si>
  <si>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</si>
  <si>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</si>
  <si>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</si>
  <si>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</si>
  <si>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</si>
  <si>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</si>
  <si>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</si>
  <si>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</si>
  <si>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</si>
  <si>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</si>
  <si>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</si>
  <si>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</si>
  <si>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</si>
  <si>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</si>
  <si>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</si>
  <si>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</si>
  <si>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</si>
  <si>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</si>
  <si>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</si>
  <si>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</si>
  <si>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</si>
  <si>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</si>
  <si>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</si>
  <si>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</si>
  <si>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</si>
  <si>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</si>
  <si>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</si>
  <si>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</si>
  <si>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</si>
  <si>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</si>
  <si>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</si>
  <si>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</si>
  <si>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</si>
  <si>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</si>
  <si>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</si>
  <si>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</si>
  <si>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</si>
  <si>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</si>
  <si>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</si>
  <si>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</si>
  <si>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</si>
  <si>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</si>
  <si>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</si>
  <si>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</si>
  <si>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</si>
  <si>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</si>
  <si>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</si>
  <si>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</si>
  <si>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</si>
  <si>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</si>
  <si>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</si>
  <si>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</si>
  <si>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</si>
  <si>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</si>
  <si>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</si>
  <si>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</si>
  <si>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</si>
  <si>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</si>
  <si>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</si>
  <si>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</si>
  <si>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</si>
  <si>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</si>
  <si>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</si>
  <si>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</si>
  <si>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</si>
  <si>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</si>
  <si>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</si>
  <si>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</si>
  <si>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</si>
  <si>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</si>
  <si>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</si>
  <si>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</si>
  <si>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</si>
  <si>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</si>
  <si>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</si>
  <si>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</si>
  <si>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</si>
  <si>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</si>
  <si>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</si>
  <si>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</si>
  <si>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</si>
  <si>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</si>
  <si>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</si>
  <si>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</si>
  <si>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</si>
  <si>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</si>
  <si>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</si>
  <si>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</si>
  <si>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</si>
  <si>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</si>
  <si>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</si>
  <si>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</si>
  <si>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</si>
  <si>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</si>
  <si>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</si>
  <si>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</si>
  <si>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</si>
  <si>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</si>
  <si>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</si>
  <si>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</si>
  <si>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</si>
  <si>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</si>
  <si>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</si>
  <si>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</si>
  <si>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</si>
  <si>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</si>
  <si>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</si>
  <si>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</si>
  <si>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</si>
  <si>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</si>
  <si>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</si>
  <si>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</si>
  <si>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</si>
  <si>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</si>
  <si>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</si>
  <si>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</si>
  <si>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</si>
  <si>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</si>
  <si>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</si>
  <si>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</si>
  <si>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</si>
  <si>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</si>
  <si>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</si>
  <si>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</si>
  <si>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</si>
  <si>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</si>
  <si>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</si>
  <si>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</si>
  <si>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</si>
  <si>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</si>
  <si>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</si>
  <si>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</si>
  <si>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</si>
  <si>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</si>
  <si>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</si>
  <si>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</si>
  <si>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</si>
  <si>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</si>
  <si>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</si>
  <si>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</si>
  <si>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</si>
  <si>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</si>
  <si>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</si>
  <si>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</si>
  <si>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</si>
  <si>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</si>
  <si>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</si>
  <si>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</si>
  <si>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</si>
  <si>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</si>
  <si>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</si>
  <si>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</si>
  <si>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</si>
  <si>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</si>
  <si>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</si>
  <si>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</si>
  <si>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</si>
  <si>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</si>
  <si>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</si>
  <si>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</si>
  <si>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</si>
  <si>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</si>
  <si>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</si>
  <si>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</si>
  <si>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</si>
  <si>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</si>
  <si>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</si>
  <si>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</si>
  <si>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</si>
  <si>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</si>
  <si>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</si>
  <si>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</si>
  <si>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</si>
  <si>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</si>
  <si>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</si>
  <si>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</si>
  <si>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</si>
  <si>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</si>
  <si>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</si>
  <si>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</si>
  <si>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</si>
  <si>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</si>
  <si>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</si>
  <si>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</si>
  <si>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</si>
  <si>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</si>
  <si>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</si>
  <si>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</si>
  <si>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</si>
  <si>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</si>
  <si>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</si>
  <si>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</si>
  <si>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</si>
  <si>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</si>
  <si>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</si>
  <si>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</si>
  <si>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</si>
  <si>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</si>
  <si>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</si>
  <si>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</si>
  <si>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</si>
  <si>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</si>
  <si>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</si>
  <si>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</si>
  <si>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</si>
  <si>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</si>
  <si>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</si>
  <si>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</si>
  <si>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</si>
  <si>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</si>
  <si>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</si>
  <si>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</si>
  <si>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</si>
  <si>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</si>
  <si>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</si>
  <si>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</si>
  <si>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</si>
  <si>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</si>
  <si>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</si>
  <si>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</si>
  <si>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</si>
  <si>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</si>
  <si>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</si>
  <si>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</si>
  <si>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</si>
  <si>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</si>
  <si>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</si>
  <si>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</si>
  <si>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</si>
  <si>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</si>
  <si>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</si>
  <si>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</si>
  <si>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</si>
  <si>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</si>
  <si>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</si>
  <si>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</si>
  <si>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</si>
  <si>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</si>
  <si>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</si>
  <si>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</si>
  <si>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</si>
  <si>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</si>
  <si>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</si>
  <si>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</si>
  <si>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</si>
  <si>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</si>
  <si>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</si>
  <si>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</si>
  <si>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</si>
  <si>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</si>
  <si>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</si>
  <si>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</si>
  <si>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</si>
  <si>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</si>
  <si>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</si>
  <si>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</si>
  <si>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</si>
  <si>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</si>
  <si>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</si>
  <si>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</si>
  <si>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</si>
  <si>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</si>
  <si>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</si>
  <si>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</si>
  <si>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</si>
  <si>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</si>
  <si>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</si>
  <si>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</si>
  <si>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</si>
  <si>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</si>
  <si>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</si>
  <si>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</si>
  <si>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</si>
  <si>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</si>
  <si>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</si>
  <si>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</si>
  <si>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</si>
  <si>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</si>
  <si>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</si>
  <si>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</si>
  <si>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</si>
  <si>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</si>
  <si>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</si>
  <si>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</si>
  <si>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</si>
  <si>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</si>
  <si>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</si>
  <si>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</si>
  <si>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</si>
  <si>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</si>
  <si>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</si>
  <si>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</si>
  <si>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</si>
  <si>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</si>
  <si>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</si>
  <si>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</si>
  <si>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</si>
  <si>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</si>
  <si>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</si>
  <si>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</si>
  <si>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</si>
  <si>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</si>
  <si>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</si>
  <si>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</si>
  <si>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</si>
  <si>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</si>
  <si>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</si>
  <si>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</si>
  <si>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</si>
  <si>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</si>
  <si>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</si>
  <si>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</si>
  <si>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</si>
  <si>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</si>
  <si>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</si>
  <si>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</si>
  <si>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</si>
  <si>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</si>
  <si>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</si>
  <si>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</si>
  <si>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</si>
  <si>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</si>
  <si>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</si>
  <si>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</si>
  <si>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</si>
  <si>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</si>
  <si>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</si>
  <si>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</si>
  <si>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</si>
  <si>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</si>
  <si>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</si>
  <si>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</si>
  <si>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</si>
  <si>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</si>
  <si>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</si>
  <si>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</si>
  <si>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</si>
  <si>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</si>
  <si>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</si>
  <si>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</si>
  <si>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</si>
  <si>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</si>
  <si>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</si>
  <si>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</si>
  <si>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</si>
  <si>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</si>
  <si>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</si>
  <si>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</si>
  <si>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</si>
  <si>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</si>
  <si>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</si>
  <si>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</si>
  <si>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</si>
  <si>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</si>
  <si>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</si>
  <si>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</si>
  <si>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</si>
  <si>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</si>
  <si>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</si>
  <si>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</si>
  <si>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</si>
  <si>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</si>
  <si>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</si>
  <si>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</si>
  <si>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</si>
  <si>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</si>
  <si>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</si>
  <si>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</si>
  <si>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</si>
  <si>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</si>
  <si>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</si>
  <si>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</si>
  <si>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</si>
  <si>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</si>
  <si>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</si>
  <si>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</si>
  <si>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</si>
  <si>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</si>
  <si>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</si>
  <si>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</si>
  <si>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</si>
  <si>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</si>
  <si>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</si>
  <si>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</si>
  <si>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</si>
  <si>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</si>
  <si>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</si>
  <si>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</si>
  <si>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</si>
  <si>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</si>
  <si>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</si>
  <si>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</si>
  <si>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</si>
  <si>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</si>
  <si>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</si>
  <si>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</si>
  <si>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</si>
  <si>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</si>
  <si>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</si>
  <si>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</si>
  <si>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</si>
  <si>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</si>
  <si>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</si>
  <si>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</si>
  <si>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</si>
  <si>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</si>
  <si>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</si>
  <si>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</si>
  <si>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</si>
  <si>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</si>
  <si>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</si>
  <si>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</si>
  <si>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</si>
  <si>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</si>
  <si>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</si>
  <si>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</si>
  <si>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</si>
  <si>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</si>
  <si>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</si>
  <si>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</si>
  <si>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</si>
  <si>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</si>
  <si>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</si>
  <si>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</si>
  <si>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</si>
  <si>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</si>
  <si>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</si>
  <si>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</si>
  <si>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</si>
  <si>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</si>
  <si>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</si>
  <si>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</si>
  <si>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</si>
  <si>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</si>
  <si>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</si>
  <si>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</si>
  <si>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</si>
  <si>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</si>
  <si>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</si>
  <si>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</si>
  <si>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</si>
  <si>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</si>
  <si>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</si>
  <si>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</si>
  <si>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</si>
  <si>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</si>
  <si>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</si>
  <si>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</si>
  <si>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</si>
  <si>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</si>
  <si>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</si>
  <si>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</si>
  <si>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</si>
  <si>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</si>
  <si>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</si>
  <si>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</si>
  <si>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</si>
  <si>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</si>
  <si>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</si>
  <si>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</si>
  <si>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</si>
  <si>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</si>
  <si>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</si>
  <si>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</si>
  <si>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</si>
  <si>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</si>
  <si>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</si>
  <si>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</si>
  <si>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</si>
  <si>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</si>
  <si>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</si>
  <si>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</si>
  <si>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</si>
  <si>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</si>
  <si>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</si>
  <si>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</si>
  <si>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</si>
  <si>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</si>
  <si>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</si>
  <si>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</si>
  <si>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</si>
  <si>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</si>
  <si>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</si>
  <si>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</si>
  <si>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</si>
  <si>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</si>
  <si>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</si>
  <si>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</si>
  <si>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</si>
  <si>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</si>
  <si>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</si>
  <si>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</si>
  <si>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</si>
  <si>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</si>
  <si>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</si>
  <si>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</si>
  <si>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</si>
  <si>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</si>
  <si>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</si>
  <si>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</si>
  <si>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</si>
  <si>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</si>
  <si>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</si>
  <si>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</si>
  <si>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</si>
  <si>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</si>
  <si>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</si>
  <si>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</si>
  <si>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</si>
  <si>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</si>
  <si>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</si>
  <si>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</si>
  <si>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</si>
  <si>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</si>
  <si>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</si>
  <si>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</si>
  <si>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</si>
  <si>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</si>
  <si>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</si>
  <si>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</si>
  <si>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</si>
  <si>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</si>
  <si>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</si>
  <si>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</si>
  <si>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</si>
  <si>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</si>
  <si>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</si>
  <si>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</si>
  <si>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</si>
  <si>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</si>
  <si>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</si>
  <si>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</si>
  <si>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</si>
  <si>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</si>
  <si>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</si>
  <si>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</si>
  <si>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</si>
  <si>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</si>
  <si>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</si>
  <si>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</si>
  <si>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</si>
  <si>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</si>
  <si>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</si>
  <si>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</si>
  <si>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</si>
  <si>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</si>
  <si>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</si>
  <si>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</si>
  <si>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</si>
  <si>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</si>
  <si>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</si>
  <si>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</si>
  <si>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</si>
  <si>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</si>
  <si>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</si>
  <si>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</si>
  <si>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</si>
  <si>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</si>
  <si>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</si>
  <si>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</si>
  <si>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</si>
  <si>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</si>
  <si>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</si>
  <si>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</si>
  <si>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</si>
  <si>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</si>
  <si>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</si>
  <si>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</si>
  <si>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</si>
  <si>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</si>
  <si>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</si>
  <si>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</si>
  <si>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</si>
  <si>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</si>
  <si>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</si>
  <si>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</si>
  <si>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</si>
  <si>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</si>
  <si>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</si>
  <si>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</si>
  <si>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</si>
  <si>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</si>
  <si>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</si>
  <si>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</si>
  <si>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</si>
  <si>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</si>
  <si>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</si>
  <si>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</si>
  <si>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</si>
  <si>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</si>
  <si>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</si>
  <si>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</si>
  <si>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</si>
  <si>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</si>
  <si>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</si>
  <si>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</si>
  <si>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</si>
  <si>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</si>
  <si>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</si>
  <si>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</si>
  <si>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</si>
  <si>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</si>
  <si>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</si>
  <si>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</si>
  <si>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</si>
  <si>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</si>
  <si>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</si>
  <si>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</si>
  <si>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</si>
  <si>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</si>
  <si>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</si>
  <si>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</si>
  <si>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</si>
  <si>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</si>
  <si>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</si>
  <si>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</si>
  <si>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</si>
  <si>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</si>
  <si>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</si>
  <si>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</si>
  <si>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</si>
  <si>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</si>
  <si>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</si>
  <si>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</si>
  <si>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</si>
  <si>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</si>
  <si>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</si>
  <si>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</si>
  <si>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</si>
  <si>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</si>
  <si>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</si>
  <si>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</si>
  <si>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</si>
  <si>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</si>
  <si>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</si>
  <si>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</si>
  <si>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</si>
  <si>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</si>
  <si>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</si>
  <si>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</si>
  <si>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</si>
  <si>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</si>
  <si>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</si>
  <si>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</si>
  <si>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</si>
  <si>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</si>
  <si>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</si>
  <si>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</si>
  <si>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</si>
  <si>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</si>
  <si>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</si>
  <si>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</si>
  <si>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</si>
  <si>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</si>
  <si>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</si>
  <si>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</si>
  <si>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</si>
  <si>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</si>
  <si>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</si>
  <si>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</si>
  <si>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</si>
  <si>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</si>
  <si>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</si>
  <si>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</si>
  <si>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</si>
  <si>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</si>
  <si>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</si>
  <si>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</si>
  <si>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</si>
  <si>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</si>
  <si>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</si>
  <si>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</si>
  <si>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</si>
  <si>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</si>
  <si>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</si>
  <si>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</si>
  <si>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</si>
  <si>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</si>
  <si>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</si>
  <si>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</si>
  <si>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</si>
  <si>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</si>
  <si>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</si>
  <si>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</si>
  <si>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</si>
  <si>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</si>
  <si>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</si>
  <si>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</si>
  <si>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</si>
  <si>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</si>
  <si>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</si>
  <si>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</si>
  <si>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</si>
  <si>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</si>
  <si>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</si>
  <si>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</si>
  <si>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</si>
  <si>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</si>
  <si>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</si>
  <si>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</si>
  <si>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</si>
  <si>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</si>
  <si>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</si>
  <si>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</si>
  <si>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</si>
  <si>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</si>
  <si>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</si>
  <si>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</si>
  <si>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</si>
  <si>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</si>
  <si>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</si>
  <si>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</si>
  <si>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</si>
  <si>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</si>
  <si>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</si>
  <si>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</si>
  <si>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</si>
  <si>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</si>
  <si>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</si>
  <si>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</si>
  <si>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</si>
  <si>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</si>
  <si>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</si>
  <si>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</si>
  <si>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</si>
  <si>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</si>
  <si>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</si>
  <si>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</si>
  <si>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</si>
  <si>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</si>
  <si>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</si>
  <si>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</si>
  <si>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</si>
  <si>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</si>
  <si>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</si>
  <si>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</si>
  <si>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</si>
  <si>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</si>
  <si>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</si>
  <si>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</si>
  <si>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</si>
  <si>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</si>
  <si>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</si>
  <si>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</si>
  <si>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</si>
  <si>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</si>
  <si>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</si>
  <si>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</si>
  <si>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</si>
  <si>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</si>
  <si>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</si>
  <si>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</si>
  <si>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</si>
  <si>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</si>
  <si>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</si>
  <si>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</si>
  <si>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</si>
  <si>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</si>
  <si>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</si>
  <si>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</si>
  <si>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</si>
  <si>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</si>
  <si>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</si>
  <si>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</si>
  <si>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</si>
  <si>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</si>
  <si>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</si>
  <si>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</si>
  <si>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</si>
  <si>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</si>
  <si>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</si>
  <si>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</si>
  <si>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</si>
  <si>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</si>
  <si>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</si>
  <si>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</si>
  <si>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</si>
  <si>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</si>
  <si>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</si>
  <si>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</si>
  <si>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</si>
  <si>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</si>
  <si>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</si>
  <si>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</si>
  <si>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</si>
  <si>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</si>
  <si>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</si>
  <si>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</si>
  <si>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</si>
  <si>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</si>
  <si>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</si>
  <si>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</si>
  <si>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</si>
  <si>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</si>
  <si>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</si>
  <si>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</si>
  <si>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</si>
  <si>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</si>
  <si>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</si>
  <si>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</si>
  <si>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</si>
  <si>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</si>
  <si>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</si>
  <si>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</si>
  <si>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</si>
  <si>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</si>
  <si>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</si>
  <si>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</si>
  <si>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</si>
  <si>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</si>
  <si>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</si>
  <si>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</si>
  <si>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</si>
  <si>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</si>
  <si>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</si>
  <si>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</si>
  <si>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</si>
  <si>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</si>
  <si>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</si>
  <si>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</si>
  <si>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</si>
  <si>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</si>
  <si>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</si>
  <si>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</si>
  <si>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</si>
  <si>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</si>
  <si>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</si>
  <si>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</si>
  <si>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</si>
  <si>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</si>
  <si>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</si>
  <si>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</si>
  <si>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</si>
  <si>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</si>
  <si>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</si>
  <si>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</si>
  <si>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</si>
  <si>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</si>
  <si>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</si>
  <si>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</si>
  <si>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</si>
  <si>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</si>
  <si>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</si>
  <si>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</si>
  <si>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</si>
  <si>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</si>
  <si>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</si>
  <si>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</si>
  <si>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</si>
  <si>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</si>
  <si>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</si>
  <si>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</si>
  <si>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</si>
  <si>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</si>
  <si>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</si>
  <si>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</si>
  <si>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</si>
  <si>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</si>
  <si>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</si>
  <si>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</si>
  <si>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</si>
  <si>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</si>
  <si>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</si>
  <si>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</si>
  <si>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</si>
  <si>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</si>
  <si>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</si>
  <si>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</si>
  <si>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</si>
  <si>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</si>
  <si>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</si>
  <si>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</si>
  <si>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</si>
  <si>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</si>
  <si>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</si>
  <si>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</si>
  <si>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</si>
  <si>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</si>
  <si>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</si>
  <si>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</si>
  <si>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</si>
  <si>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</si>
  <si>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</si>
  <si>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</si>
  <si>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</si>
  <si>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</si>
  <si>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</si>
  <si>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</si>
  <si>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</si>
  <si>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</si>
  <si>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</si>
  <si>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</si>
  <si>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</si>
  <si>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</si>
  <si>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</si>
  <si>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</si>
  <si>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</si>
  <si>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</si>
  <si>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</si>
  <si>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</si>
  <si>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</si>
  <si>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</si>
  <si>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</si>
  <si>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</si>
  <si>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</si>
  <si>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</si>
  <si>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</si>
  <si>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</si>
  <si>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</si>
  <si>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</si>
  <si>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</si>
  <si>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</si>
  <si>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</si>
  <si>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</si>
  <si>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</si>
  <si>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</si>
  <si>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</si>
  <si>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</si>
  <si>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</si>
  <si>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</si>
  <si>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</si>
  <si>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</si>
  <si>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</si>
  <si>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</si>
  <si>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</si>
  <si>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</si>
  <si>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</si>
  <si>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</si>
  <si>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</si>
  <si>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</si>
  <si>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</si>
  <si>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</si>
  <si>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</si>
  <si>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</si>
  <si>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</si>
  <si>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</si>
  <si>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</si>
  <si>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</si>
  <si>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</si>
  <si>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</si>
  <si>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</si>
  <si>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</si>
  <si>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</si>
  <si>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</si>
  <si>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</si>
  <si>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</si>
  <si>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</si>
  <si>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</si>
  <si>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</si>
  <si>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</si>
  <si>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</si>
  <si>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</si>
  <si>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</si>
  <si>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</si>
  <si>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</si>
  <si>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</si>
  <si>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</si>
  <si>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</si>
  <si>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</si>
  <si>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</si>
  <si>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</si>
  <si>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</si>
  <si>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</si>
  <si>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</si>
  <si>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</si>
  <si>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</si>
  <si>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</si>
  <si>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</si>
  <si>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</si>
  <si>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</si>
  <si>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</si>
  <si>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</si>
  <si>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</si>
  <si>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</si>
  <si>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</si>
  <si>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</si>
  <si>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</si>
  <si>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</si>
  <si>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</si>
  <si>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</si>
  <si>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</si>
  <si>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</si>
  <si>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</si>
  <si>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</si>
  <si>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</si>
  <si>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</si>
  <si>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</si>
  <si>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</si>
  <si>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</si>
  <si>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</si>
  <si>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</si>
  <si>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</si>
  <si>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</si>
  <si>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</si>
  <si>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</si>
  <si>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</si>
  <si>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</si>
  <si>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</si>
  <si>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</si>
  <si>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</si>
  <si>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</si>
  <si>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</si>
  <si>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</si>
  <si>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</si>
  <si>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</si>
  <si>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</si>
  <si>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</si>
  <si>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</si>
  <si>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</si>
  <si>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</si>
  <si>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</si>
  <si>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</si>
  <si>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</si>
  <si>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</si>
  <si>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</si>
  <si>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</si>
  <si>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</si>
  <si>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</si>
  <si>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</si>
  <si>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</si>
  <si>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</si>
  <si>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</si>
  <si>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</si>
  <si>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</si>
  <si>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</si>
  <si>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</si>
  <si>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</si>
  <si>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</si>
  <si>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</si>
  <si>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</si>
  <si>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</si>
  <si>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</si>
  <si>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</si>
  <si>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</si>
  <si>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</si>
  <si>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</si>
  <si>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</si>
  <si>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</si>
  <si>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</si>
  <si>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</si>
  <si>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</si>
  <si>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</si>
  <si>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</si>
  <si>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</si>
  <si>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</si>
  <si>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</si>
  <si>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</si>
  <si>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</si>
  <si>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</si>
  <si>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</si>
  <si>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</si>
  <si>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</si>
  <si>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</si>
  <si>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</si>
  <si>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</si>
  <si>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</si>
  <si>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</si>
  <si>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</si>
  <si>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</si>
  <si>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</si>
  <si>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</si>
  <si>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</si>
  <si>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</si>
  <si>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</si>
  <si>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</si>
  <si>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</si>
  <si>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</si>
  <si>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</si>
  <si>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</si>
  <si>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</si>
  <si>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</si>
  <si>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</si>
  <si>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</si>
  <si>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</si>
  <si>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</si>
  <si>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</si>
  <si>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</si>
  <si>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</si>
  <si>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</si>
  <si>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</si>
  <si>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</si>
  <si>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</si>
  <si>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</si>
  <si>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</si>
  <si>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</si>
  <si>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</si>
  <si>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</si>
  <si>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</si>
  <si>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</si>
  <si>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</si>
  <si>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</si>
  <si>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</si>
  <si>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</si>
  <si>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</si>
  <si>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</si>
  <si>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</si>
  <si>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</si>
  <si>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</si>
  <si>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</si>
  <si>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</si>
  <si>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</si>
  <si>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</si>
  <si>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</si>
  <si>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</si>
  <si>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</si>
  <si>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</si>
  <si>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</si>
  <si>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</si>
  <si>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</si>
  <si>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</si>
  <si>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</si>
  <si>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</si>
  <si>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</si>
  <si>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</si>
  <si>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</si>
  <si>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</si>
  <si>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</si>
  <si>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</si>
  <si>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</si>
  <si>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</si>
  <si>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</si>
  <si>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</si>
  <si>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</si>
  <si>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</si>
  <si>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</si>
  <si>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</si>
  <si>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</si>
  <si>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</si>
  <si>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</si>
  <si>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</si>
  <si>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</si>
  <si>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</si>
  <si>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</si>
  <si>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</si>
  <si>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</si>
  <si>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</si>
  <si>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</si>
  <si>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</si>
  <si>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</si>
  <si>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</si>
  <si>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</si>
  <si>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</si>
  <si>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</si>
  <si>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</si>
  <si>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</si>
  <si>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</si>
  <si>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</si>
  <si>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</si>
  <si>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</si>
  <si>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</si>
  <si>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</si>
  <si>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</si>
  <si>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</si>
  <si>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</si>
  <si>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</si>
  <si>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</si>
  <si>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</si>
  <si>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</si>
  <si>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</si>
  <si>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</si>
  <si>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</si>
  <si>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</si>
  <si>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</si>
  <si>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</si>
  <si>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</si>
  <si>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</si>
  <si>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</si>
  <si>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</si>
  <si>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</si>
  <si>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</si>
  <si>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</si>
  <si>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</si>
  <si>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</si>
  <si>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</si>
  <si>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</si>
  <si>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</si>
  <si>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</si>
  <si>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</si>
  <si>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</si>
  <si>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</si>
  <si>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</si>
  <si>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</si>
  <si>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</si>
  <si>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</si>
  <si>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</si>
  <si>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</si>
  <si>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</si>
  <si>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</si>
  <si>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</si>
  <si>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</si>
  <si>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</si>
  <si>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</si>
  <si>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</si>
  <si>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</si>
  <si>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</si>
  <si>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</si>
  <si>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</si>
  <si>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</si>
  <si>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</si>
  <si>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</si>
  <si>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</si>
  <si>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</si>
  <si>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</si>
  <si>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</si>
  <si>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</si>
  <si>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</si>
  <si>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</si>
  <si>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</si>
  <si>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</si>
  <si>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</si>
  <si>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</si>
  <si>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</si>
  <si>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</si>
  <si>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</si>
  <si>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</si>
  <si>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</si>
  <si>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</si>
  <si>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</si>
  <si>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</si>
  <si>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</si>
  <si>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</si>
  <si>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</si>
  <si>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</si>
  <si>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</si>
  <si>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</si>
  <si>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</si>
  <si>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</si>
  <si>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</si>
  <si>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</si>
  <si>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</si>
  <si>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</si>
  <si>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</si>
  <si>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</si>
  <si>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</si>
  <si>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</si>
  <si>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</si>
  <si>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</si>
  <si>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</si>
  <si>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</si>
  <si>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</si>
  <si>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</si>
  <si>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</si>
  <si>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</si>
  <si>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</si>
  <si>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</si>
  <si>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</si>
  <si>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</si>
  <si>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</si>
  <si>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</si>
  <si>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</si>
  <si>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</si>
  <si>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</si>
  <si>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</si>
  <si>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</si>
  <si>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</si>
  <si>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</si>
  <si>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</si>
  <si>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</si>
  <si>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</si>
  <si>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</si>
  <si>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</si>
  <si>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</si>
  <si>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</si>
  <si>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</si>
  <si>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</si>
  <si>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</si>
  <si>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</si>
  <si>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</si>
  <si>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</si>
  <si>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</si>
  <si>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</si>
  <si>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</si>
  <si>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</si>
  <si>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</si>
  <si>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</si>
  <si>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</si>
  <si>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</si>
  <si>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</si>
  <si>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</si>
  <si>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</si>
  <si>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</si>
  <si>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</si>
  <si>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</si>
  <si>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</si>
  <si>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</si>
  <si>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</si>
  <si>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</si>
  <si>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</si>
  <si>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</si>
  <si>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</si>
  <si>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</si>
  <si>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</si>
  <si>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</si>
  <si>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</si>
  <si>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</si>
  <si>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</si>
  <si>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</si>
  <si>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</si>
  <si>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</si>
  <si>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</si>
  <si>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</si>
  <si>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</si>
  <si>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</si>
  <si>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</si>
  <si>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</si>
  <si>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</si>
  <si>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</si>
  <si>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</si>
  <si>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</si>
  <si>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</si>
  <si>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</si>
  <si>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</si>
  <si>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</si>
  <si>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</si>
  <si>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</si>
  <si>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</si>
  <si>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</si>
  <si>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</si>
  <si>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</si>
  <si>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</si>
  <si>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</si>
  <si>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</si>
  <si>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</si>
  <si>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</si>
  <si>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</si>
  <si>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</si>
  <si>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</si>
  <si>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</si>
  <si>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</si>
  <si>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</si>
  <si>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</si>
  <si>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</si>
  <si>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</si>
  <si>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</si>
  <si>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</si>
  <si>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</si>
  <si>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</si>
  <si>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</si>
  <si>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</si>
  <si>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</si>
  <si>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</si>
  <si>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</si>
  <si>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</si>
  <si>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</si>
  <si>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</si>
  <si>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</si>
  <si>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</si>
  <si>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</si>
  <si>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</si>
  <si>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</si>
  <si>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</si>
  <si>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</si>
  <si>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</si>
  <si>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</si>
  <si>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</si>
  <si>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</si>
  <si>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</si>
  <si>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</si>
  <si>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</si>
  <si>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</si>
  <si>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</si>
  <si>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</si>
  <si>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</si>
  <si>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</si>
  <si>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</si>
  <si>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</si>
  <si>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</si>
  <si>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</si>
  <si>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</si>
  <si>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</si>
  <si>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</si>
  <si>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</si>
  <si>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</si>
  <si>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</si>
  <si>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</si>
  <si>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</si>
  <si>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</si>
  <si>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</si>
  <si>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</si>
  <si>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</si>
  <si>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</si>
  <si>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</si>
  <si>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</si>
  <si>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</si>
  <si>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</si>
  <si>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</si>
  <si>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</si>
  <si>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</si>
  <si>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</si>
  <si>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</si>
  <si>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</si>
  <si>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</si>
  <si>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</si>
  <si>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</si>
  <si>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</si>
  <si>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</si>
  <si>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</si>
  <si>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</si>
  <si>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</si>
  <si>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</si>
  <si>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</si>
  <si>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</si>
  <si>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</si>
  <si>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</si>
  <si>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</si>
  <si>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</si>
  <si>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</si>
  <si>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</si>
  <si>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</si>
  <si>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</si>
  <si>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</si>
  <si>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</si>
  <si>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</si>
  <si>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</si>
  <si>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</si>
  <si>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</si>
  <si>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</si>
  <si>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</si>
  <si>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</si>
  <si>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</si>
  <si>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</si>
  <si>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</si>
  <si>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</si>
  <si>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</si>
  <si>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</si>
  <si>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</si>
  <si>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</si>
  <si>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</si>
  <si>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</si>
  <si>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</si>
  <si>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</si>
  <si>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</si>
  <si>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</si>
  <si>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</si>
  <si>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</si>
  <si>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</si>
  <si>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</si>
  <si>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</si>
  <si>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</si>
  <si>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</si>
  <si>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</si>
  <si>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</si>
  <si>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</si>
  <si>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</si>
  <si>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</si>
  <si>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</si>
  <si>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</si>
  <si>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</si>
  <si>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</si>
  <si>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</si>
  <si>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</si>
  <si>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</si>
  <si>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</si>
  <si>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</si>
  <si>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</si>
  <si>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</si>
  <si>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</si>
  <si>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</si>
  <si>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</si>
  <si>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</si>
  <si>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</si>
  <si>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</si>
  <si>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</si>
  <si>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</si>
  <si>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</si>
  <si>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</si>
  <si>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</si>
  <si>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</si>
  <si>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</si>
  <si>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</si>
  <si>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</si>
  <si>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</si>
  <si>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</si>
  <si>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</si>
  <si>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</si>
  <si>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</si>
  <si>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</si>
  <si>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</si>
  <si>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</si>
  <si>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</si>
  <si>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</si>
  <si>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</si>
  <si>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</si>
  <si>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</si>
  <si>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</si>
  <si>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</si>
  <si>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</si>
  <si>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</si>
  <si>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</si>
  <si>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</si>
  <si>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</si>
  <si>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</si>
  <si>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</si>
  <si>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</si>
  <si>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</si>
  <si>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</si>
  <si>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</si>
  <si>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</si>
  <si>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</si>
  <si>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</si>
  <si>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</si>
  <si>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</si>
  <si>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</si>
  <si>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</si>
  <si>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</si>
  <si>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</si>
  <si>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</si>
  <si>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</si>
  <si>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</si>
  <si>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</si>
  <si>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</si>
  <si>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</si>
  <si>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</si>
  <si>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</si>
  <si>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</si>
  <si>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</si>
  <si>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</si>
  <si>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</si>
  <si>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</si>
  <si>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</si>
  <si>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</si>
  <si>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</si>
  <si>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</si>
  <si>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</si>
  <si>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</si>
  <si>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</si>
  <si>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</si>
  <si>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</si>
  <si>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</si>
  <si>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</si>
  <si>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</si>
  <si>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</si>
  <si>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</si>
  <si>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</si>
  <si>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</si>
  <si>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</si>
  <si>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</si>
  <si>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</si>
  <si>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</si>
  <si>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</si>
  <si>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</si>
  <si>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</si>
  <si>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</si>
  <si>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</si>
  <si>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</si>
  <si>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</si>
  <si>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</si>
  <si>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</si>
  <si>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</si>
  <si>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</si>
  <si>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</si>
  <si>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</si>
  <si>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</si>
  <si>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</si>
  <si>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</si>
  <si>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</si>
  <si>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</si>
  <si>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</si>
  <si>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</si>
  <si>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</si>
  <si>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</si>
  <si>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</si>
  <si>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</si>
  <si>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</si>
  <si>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</si>
  <si>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</si>
  <si>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</si>
  <si>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</si>
  <si>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</si>
  <si>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</si>
  <si>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</si>
  <si>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</si>
  <si>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</si>
  <si>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</si>
  <si>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</si>
  <si>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</si>
  <si>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</si>
  <si>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</si>
  <si>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</si>
  <si>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</si>
  <si>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</si>
  <si>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</si>
  <si>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</si>
  <si>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</si>
  <si>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</si>
  <si>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</si>
  <si>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</si>
  <si>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</si>
  <si>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</si>
  <si>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</si>
  <si>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</si>
  <si>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</si>
  <si>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</si>
  <si>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</si>
  <si>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</si>
  <si>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</si>
  <si>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</si>
  <si>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</si>
  <si>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</si>
  <si>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</si>
  <si>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</si>
  <si>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</si>
  <si>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</si>
  <si>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</si>
  <si>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</si>
  <si>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</si>
  <si>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</si>
  <si>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</si>
  <si>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</si>
  <si>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</si>
  <si>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</si>
  <si>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</si>
  <si>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</si>
  <si>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</si>
  <si>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</si>
  <si>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</si>
  <si>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</si>
  <si>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</si>
  <si>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</si>
  <si>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</si>
  <si>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</si>
  <si>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</si>
  <si>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</si>
  <si>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</si>
  <si>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</si>
  <si>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</si>
  <si>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</si>
  <si>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</si>
  <si>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</si>
  <si>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</si>
  <si>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</si>
  <si>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</si>
  <si>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</si>
  <si>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</si>
  <si>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</si>
  <si>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</si>
  <si>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</si>
  <si>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</si>
  <si>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</si>
  <si>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</si>
  <si>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</si>
  <si>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</si>
  <si>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</si>
  <si>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</si>
  <si>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</si>
  <si>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</si>
  <si>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</si>
  <si>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</si>
  <si>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</si>
  <si>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</si>
  <si>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</si>
  <si>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</si>
  <si>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</si>
  <si>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</si>
  <si>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</si>
  <si>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</si>
  <si>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</si>
  <si>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</si>
  <si>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</si>
  <si>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</si>
  <si>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</si>
  <si>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</si>
  <si>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</si>
  <si>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</si>
  <si>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</si>
  <si>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</si>
  <si>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</si>
  <si>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</si>
  <si>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</si>
  <si>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</si>
  <si>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</si>
  <si>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</si>
  <si>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</si>
  <si>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</si>
  <si>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</si>
  <si>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</si>
  <si>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</si>
  <si>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</si>
  <si>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</si>
  <si>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</si>
  <si>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</si>
  <si>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</si>
  <si>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</si>
  <si>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</si>
  <si>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</si>
  <si>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</si>
  <si>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</si>
  <si>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</si>
  <si>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</si>
  <si>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</si>
  <si>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</si>
  <si>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</si>
  <si>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</si>
  <si>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</si>
  <si>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</si>
  <si>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</si>
  <si>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</si>
  <si>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</si>
  <si>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</si>
  <si>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</si>
  <si>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</si>
  <si>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</si>
  <si>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</si>
  <si>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</si>
  <si>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</si>
  <si>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</si>
  <si>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</si>
  <si>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</si>
  <si>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</si>
  <si>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</si>
  <si>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</si>
  <si>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</si>
  <si>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</si>
  <si>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</si>
  <si>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</si>
  <si>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</si>
  <si>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</si>
  <si>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</si>
  <si>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</si>
  <si>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</si>
  <si>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</si>
  <si>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</si>
  <si>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</si>
  <si>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</si>
  <si>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</si>
  <si>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</si>
  <si>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</si>
  <si>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</si>
  <si>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</si>
  <si>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</si>
  <si>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</si>
  <si>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</si>
  <si>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</si>
  <si>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</si>
  <si>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</si>
  <si>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</si>
  <si>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</si>
  <si>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</si>
  <si>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</si>
  <si>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</si>
  <si>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</si>
  <si>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</si>
  <si>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</si>
  <si>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</si>
  <si>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</si>
  <si>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</si>
  <si>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</si>
  <si>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</si>
  <si>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</si>
  <si>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</si>
  <si>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</si>
  <si>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</si>
  <si>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</si>
  <si>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</si>
  <si>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</si>
  <si>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</si>
  <si>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</si>
  <si>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</si>
  <si>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</si>
  <si>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</si>
  <si>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</si>
  <si>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</si>
  <si>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</si>
  <si>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</si>
  <si>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</si>
  <si>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</si>
  <si>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</si>
  <si>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</si>
  <si>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</si>
  <si>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</si>
  <si>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</si>
  <si>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</si>
  <si>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</si>
  <si>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</si>
  <si>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</si>
  <si>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</si>
  <si>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</si>
  <si>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</si>
  <si>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</si>
  <si>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</si>
  <si>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</si>
  <si>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</si>
  <si>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</si>
  <si>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</si>
  <si>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</si>
  <si>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</si>
  <si>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</si>
  <si>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</si>
  <si>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</si>
  <si>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</si>
  <si>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</si>
  <si>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</si>
  <si>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</si>
  <si>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</si>
  <si>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</si>
  <si>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</si>
  <si>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</si>
  <si>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</si>
  <si>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</si>
  <si>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</si>
  <si>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</si>
  <si>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</si>
  <si>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</si>
  <si>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</si>
  <si>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</si>
  <si>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</si>
  <si>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</si>
  <si>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</si>
  <si>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</si>
  <si>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</si>
  <si>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</si>
  <si>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</si>
  <si>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</si>
  <si>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</si>
  <si>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</si>
  <si>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</si>
  <si>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</si>
  <si>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</si>
  <si>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</si>
  <si>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</si>
  <si>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</si>
  <si>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</si>
  <si>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</si>
  <si>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</si>
  <si>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</si>
  <si>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</si>
  <si>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</si>
  <si>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</si>
  <si>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</si>
  <si>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</si>
  <si>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</si>
  <si>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</si>
  <si>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</si>
  <si>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</si>
  <si>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</si>
  <si>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</si>
  <si>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</si>
  <si>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</si>
  <si>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</si>
  <si>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</si>
  <si>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</si>
  <si>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</si>
  <si>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</si>
  <si>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</si>
  <si>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</si>
  <si>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</si>
  <si>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</si>
  <si>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</si>
  <si>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</si>
  <si>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</si>
  <si>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</si>
  <si>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</si>
  <si>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</si>
  <si>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</si>
  <si>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</si>
  <si>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</si>
  <si>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</si>
  <si>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</si>
  <si>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</si>
  <si>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</si>
  <si>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</si>
  <si>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</si>
  <si>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</si>
  <si>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</si>
  <si>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</si>
  <si>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</si>
  <si>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</si>
  <si>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</si>
  <si>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</si>
  <si>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</si>
  <si>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</si>
  <si>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</si>
  <si>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</si>
  <si>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</si>
  <si>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</si>
  <si>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</si>
  <si>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</si>
  <si>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</si>
  <si>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</si>
  <si>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</si>
  <si>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</si>
  <si>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</si>
  <si>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</si>
  <si>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</si>
  <si>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</si>
  <si>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</si>
  <si>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</si>
  <si>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</si>
  <si>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</si>
  <si>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</si>
  <si>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</si>
  <si>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</si>
  <si>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</si>
  <si>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</si>
  <si>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</si>
  <si>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</si>
  <si>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</si>
  <si>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</si>
  <si>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</si>
  <si>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</si>
  <si>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</si>
  <si>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</si>
  <si>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</si>
  <si>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</si>
  <si>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</si>
  <si>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</si>
  <si>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</si>
  <si>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</si>
  <si>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</si>
  <si>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</si>
  <si>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</si>
  <si>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</si>
  <si>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</si>
  <si>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</si>
  <si>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</si>
  <si>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</si>
  <si>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</si>
  <si>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</si>
  <si>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</si>
  <si>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</si>
  <si>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</si>
  <si>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</si>
  <si>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</si>
  <si>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</si>
  <si>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</si>
  <si>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</si>
  <si>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</si>
  <si>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</si>
  <si>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</si>
  <si>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</si>
  <si>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</si>
  <si>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</si>
  <si>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</si>
  <si>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</si>
  <si>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</si>
  <si>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</si>
  <si>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</si>
  <si>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</si>
  <si>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</si>
  <si>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</si>
  <si>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</si>
  <si>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</si>
  <si>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</si>
  <si>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</si>
  <si>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</si>
  <si>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</si>
  <si>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</si>
  <si>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</si>
  <si>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</si>
  <si>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</si>
  <si>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</si>
  <si>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</si>
  <si>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</si>
  <si>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</si>
  <si>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</si>
  <si>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</si>
  <si>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</si>
  <si>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</si>
  <si>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</si>
  <si>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</si>
  <si>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</si>
  <si>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</si>
  <si>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</si>
  <si>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</si>
  <si>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</si>
  <si>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</si>
  <si>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</si>
  <si>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</si>
  <si>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</si>
  <si>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</si>
  <si>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</si>
  <si>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</si>
  <si>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</si>
  <si>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</si>
  <si>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</si>
  <si>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</si>
  <si>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</si>
  <si>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</si>
  <si>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</si>
  <si>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</si>
  <si>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</si>
  <si>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</si>
  <si>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</si>
  <si>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</si>
  <si>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</si>
  <si>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</si>
  <si>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</si>
  <si>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</si>
  <si>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</si>
  <si>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</si>
  <si>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</si>
  <si>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</si>
  <si>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</si>
  <si>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</si>
  <si>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</si>
  <si>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</si>
  <si>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</si>
  <si>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</si>
  <si>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</si>
  <si>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</si>
  <si>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</si>
  <si>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</si>
  <si>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</si>
  <si>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</si>
  <si>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</si>
  <si>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</si>
  <si>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</si>
  <si>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</si>
  <si>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</si>
  <si>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</si>
  <si>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</si>
  <si>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</si>
  <si>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</si>
  <si>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</si>
  <si>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</si>
  <si>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</si>
  <si>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</si>
  <si>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</si>
  <si>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</si>
  <si>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</si>
  <si>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</si>
  <si>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</si>
  <si>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</si>
  <si>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</si>
  <si>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</si>
  <si>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</si>
  <si>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</si>
  <si>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</si>
  <si>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</si>
  <si>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</si>
  <si>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</si>
  <si>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</si>
  <si>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</si>
  <si>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</si>
  <si>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</si>
  <si>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</si>
  <si>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</si>
  <si>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</si>
  <si>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</si>
  <si>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</si>
  <si>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</si>
  <si>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</si>
  <si>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</si>
  <si>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</si>
  <si>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</si>
  <si>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</si>
  <si>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</si>
  <si>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</si>
  <si>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</si>
  <si>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</si>
  <si>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</si>
  <si>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</si>
  <si>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</si>
  <si>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</si>
  <si>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</si>
  <si>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</si>
  <si>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</si>
  <si>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</si>
  <si>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</si>
  <si>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</si>
  <si>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</si>
  <si>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</si>
  <si>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</si>
  <si>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</si>
  <si>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</si>
  <si>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</si>
  <si>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</si>
  <si>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</si>
  <si>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</si>
  <si>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</si>
  <si>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</si>
  <si>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</si>
  <si>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</si>
  <si>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</si>
  <si>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</si>
  <si>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</si>
  <si>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</si>
  <si>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</si>
  <si>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</si>
  <si>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</si>
  <si>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</si>
  <si>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</si>
  <si>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</si>
  <si>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</si>
  <si>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</si>
  <si>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</si>
  <si>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</si>
  <si>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</si>
  <si>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</si>
  <si>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</si>
  <si>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</si>
  <si>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</si>
  <si>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</si>
  <si>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</si>
  <si>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</si>
  <si>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</si>
  <si>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</si>
  <si>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</si>
  <si>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</si>
  <si>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</si>
  <si>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</si>
  <si>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</si>
  <si>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</si>
  <si>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</si>
  <si>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</si>
  <si>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</si>
  <si>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</si>
  <si>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</si>
  <si>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</si>
  <si>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</si>
  <si>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</si>
  <si>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</si>
  <si>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</si>
  <si>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</si>
  <si>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</si>
  <si>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</si>
  <si>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</si>
  <si>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</si>
  <si>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</si>
  <si>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</si>
  <si>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</si>
  <si>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</si>
  <si>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</si>
  <si>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</si>
  <si>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</si>
  <si>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</si>
  <si>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</si>
  <si>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</si>
  <si>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</si>
  <si>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</si>
  <si>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</si>
  <si>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</si>
  <si>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</si>
  <si>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</si>
  <si>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</si>
  <si>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</si>
  <si>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</si>
  <si>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</si>
  <si>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</si>
  <si>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</si>
  <si>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</si>
  <si>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</si>
  <si>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</si>
  <si>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</si>
  <si>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</si>
  <si>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</si>
  <si>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</si>
  <si>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</si>
  <si>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</si>
  <si>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</si>
  <si>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</si>
  <si>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</si>
  <si>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</si>
  <si>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</si>
  <si>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</si>
  <si>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</si>
  <si>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</si>
  <si>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</si>
  <si>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</si>
  <si>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</si>
  <si>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</si>
  <si>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</si>
  <si>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</si>
  <si>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</si>
  <si>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</si>
  <si>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</si>
  <si>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</si>
  <si>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</si>
  <si>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</si>
  <si>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</si>
  <si>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</si>
  <si>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</si>
  <si>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</si>
  <si>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</si>
  <si>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</si>
  <si>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</si>
  <si>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</si>
  <si>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</si>
  <si>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</si>
  <si>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</si>
  <si>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</si>
  <si>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</si>
  <si>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</si>
  <si>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</si>
  <si>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</si>
  <si>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</si>
  <si>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</si>
  <si>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</si>
  <si>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</si>
  <si>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</si>
  <si>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</si>
  <si>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</si>
  <si>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</si>
  <si>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</si>
  <si>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</si>
  <si>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</si>
  <si>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</si>
  <si>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</si>
  <si>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</si>
  <si>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</si>
  <si>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</si>
  <si>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</si>
  <si>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</si>
  <si>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</si>
  <si>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</si>
  <si>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</si>
  <si>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</si>
  <si>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</si>
  <si>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</si>
  <si>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</si>
  <si>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</si>
  <si>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</si>
  <si>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</si>
  <si>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</si>
  <si>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</si>
  <si>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</si>
  <si>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</si>
  <si>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</si>
  <si>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</si>
  <si>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</si>
  <si>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</si>
  <si>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</si>
  <si>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</si>
  <si>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</si>
  <si>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</si>
  <si>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</si>
  <si>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</si>
  <si>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</si>
  <si>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</si>
  <si>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</si>
  <si>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</si>
  <si>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</si>
  <si>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</si>
  <si>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</si>
  <si>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</si>
  <si>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</si>
  <si>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</si>
  <si>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</si>
  <si>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</si>
  <si>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</si>
  <si>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</si>
  <si>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</si>
  <si>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</si>
  <si>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</si>
  <si>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</si>
  <si>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</si>
  <si>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</si>
  <si>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</si>
  <si>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</si>
  <si>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</si>
  <si>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</si>
  <si>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</si>
  <si>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</si>
  <si>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</si>
  <si>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</si>
  <si>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</si>
  <si>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</si>
  <si>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</si>
  <si>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</si>
  <si>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</si>
  <si>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</si>
  <si>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</si>
  <si>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</si>
  <si>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</si>
  <si>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</si>
  <si>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</si>
  <si>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</si>
  <si>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</si>
  <si>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</si>
  <si>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</si>
  <si>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</si>
  <si>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</si>
  <si>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</si>
  <si>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</si>
  <si>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</si>
  <si>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</si>
  <si>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</si>
  <si>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</si>
  <si>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</si>
  <si>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</si>
  <si>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</si>
  <si>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</si>
  <si>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</si>
  <si>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</si>
  <si>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</si>
  <si>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</si>
  <si>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</si>
  <si>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</si>
  <si>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</si>
  <si>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</si>
  <si>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</si>
  <si>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</si>
  <si>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</si>
  <si>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</si>
  <si>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</si>
  <si>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</si>
  <si>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</si>
  <si>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</si>
  <si>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</si>
  <si>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</si>
  <si>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</si>
  <si>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</si>
  <si>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</si>
  <si>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</si>
  <si>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</si>
  <si>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</si>
  <si>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</si>
  <si>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</si>
  <si>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</si>
  <si>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</si>
  <si>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</si>
  <si>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</si>
  <si>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</si>
  <si>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</si>
  <si>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</si>
  <si>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</si>
  <si>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</si>
  <si>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</si>
  <si>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</si>
  <si>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</si>
  <si>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</si>
  <si>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</si>
  <si>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</si>
  <si>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</si>
  <si>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</si>
  <si>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</si>
  <si>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</si>
  <si>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</si>
  <si>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</si>
  <si>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</si>
  <si>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</si>
  <si>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</si>
  <si>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</si>
  <si>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</si>
  <si>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</si>
  <si>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</si>
  <si>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</si>
  <si>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</si>
  <si>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</si>
  <si>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</si>
  <si>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</si>
  <si>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</si>
  <si>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</si>
  <si>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</si>
  <si>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</si>
  <si>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</si>
  <si>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</si>
  <si>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</si>
  <si>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</si>
  <si>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</si>
  <si>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</si>
  <si>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</si>
  <si>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</si>
  <si>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</si>
  <si>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</si>
  <si>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</si>
  <si>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</si>
  <si>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</si>
  <si>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</si>
  <si>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</si>
  <si>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</si>
  <si>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</si>
  <si>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</si>
  <si>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</si>
  <si>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</si>
  <si>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</si>
  <si>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</si>
  <si>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</si>
  <si>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</si>
  <si>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</si>
  <si>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</si>
  <si>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</si>
  <si>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</si>
  <si>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</si>
  <si>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</si>
  <si>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</si>
  <si>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</si>
  <si>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</si>
  <si>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</si>
  <si>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</si>
  <si>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</si>
  <si>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</si>
  <si>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</si>
  <si>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</si>
  <si>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</si>
  <si>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</si>
  <si>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</si>
  <si>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</si>
  <si>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</si>
  <si>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</si>
  <si>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</si>
  <si>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</si>
  <si>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</si>
  <si>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</si>
  <si>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</si>
  <si>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</si>
  <si>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</si>
  <si>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</si>
  <si>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</si>
  <si>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</si>
  <si>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</si>
  <si>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</si>
  <si>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</si>
  <si>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</si>
  <si>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</si>
  <si>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</si>
  <si>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</si>
  <si>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</si>
  <si>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</si>
  <si>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</si>
  <si>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</si>
  <si>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</si>
  <si>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</si>
  <si>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</si>
  <si>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</si>
  <si>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</si>
  <si>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</si>
  <si>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</si>
  <si>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</si>
  <si>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</si>
  <si>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</si>
  <si>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</si>
  <si>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</si>
  <si>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</si>
  <si>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</si>
  <si>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</si>
  <si>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</si>
  <si>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</si>
  <si>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</si>
  <si>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</si>
  <si>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</si>
  <si>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</si>
  <si>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</si>
  <si>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</si>
  <si>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</si>
  <si>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</si>
  <si>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</si>
  <si>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</si>
  <si>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</si>
  <si>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</si>
  <si>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</si>
  <si>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</si>
  <si>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</si>
  <si>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</si>
  <si>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</si>
  <si>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</si>
  <si>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</si>
  <si>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</si>
  <si>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</si>
  <si>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</si>
  <si>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</si>
  <si>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</si>
  <si>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</si>
  <si>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</si>
  <si>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</si>
  <si>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</si>
  <si>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</si>
  <si>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</si>
  <si>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</si>
  <si>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</si>
  <si>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</si>
  <si>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</si>
  <si>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</si>
  <si>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</si>
  <si>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</si>
  <si>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</si>
  <si>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</si>
  <si>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</si>
  <si>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</si>
  <si>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</si>
  <si>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</si>
  <si>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</si>
  <si>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</si>
  <si>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</si>
  <si>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</si>
  <si>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</si>
  <si>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</si>
  <si>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</si>
  <si>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</si>
  <si>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</si>
  <si>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</si>
  <si>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</si>
  <si>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</si>
  <si>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</si>
  <si>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</si>
  <si>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</si>
  <si>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</si>
  <si>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</si>
  <si>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</si>
  <si>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</si>
  <si>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</si>
  <si>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</si>
  <si>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</si>
  <si>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</si>
  <si>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</si>
  <si>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</si>
  <si>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</si>
  <si>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</si>
  <si>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</si>
  <si>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</si>
  <si>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</si>
  <si>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</si>
  <si>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</si>
  <si>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</si>
  <si>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</si>
  <si>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</si>
  <si>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</si>
  <si>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</si>
  <si>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</si>
  <si>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</si>
  <si>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</si>
  <si>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</si>
  <si>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</si>
  <si>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</si>
  <si>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</si>
  <si>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</si>
  <si>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</si>
  <si>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</si>
  <si>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</si>
  <si>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</si>
  <si>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</si>
  <si>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</si>
  <si>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</si>
  <si>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</si>
  <si>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</si>
  <si>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</si>
  <si>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</si>
  <si>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</si>
  <si>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</si>
  <si>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</si>
  <si>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</si>
  <si>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</si>
  <si>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</si>
  <si>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</si>
  <si>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</si>
  <si>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</si>
  <si>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</si>
  <si>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</si>
  <si>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</si>
  <si>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</si>
  <si>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</si>
  <si>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</si>
  <si>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</si>
  <si>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</si>
  <si>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</si>
  <si>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</si>
  <si>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</si>
  <si>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</si>
  <si>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</si>
  <si>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</si>
  <si>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</si>
  <si>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</si>
  <si>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</si>
  <si>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</si>
  <si>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</si>
  <si>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</si>
  <si>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</si>
  <si>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</si>
  <si>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</si>
  <si>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</si>
  <si>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</si>
  <si>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</si>
  <si>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</si>
  <si>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</si>
  <si>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</si>
  <si>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</si>
  <si>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</si>
  <si>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</si>
  <si>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</si>
  <si>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</si>
  <si>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</si>
  <si>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</si>
  <si>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</si>
  <si>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</si>
  <si>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</si>
  <si>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</si>
  <si>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</si>
  <si>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</si>
  <si>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</si>
  <si>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</si>
  <si>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</si>
  <si>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</si>
  <si>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</si>
  <si>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</si>
  <si>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</si>
  <si>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</si>
  <si>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</si>
  <si>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</si>
  <si>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</si>
  <si>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</si>
  <si>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</si>
  <si>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</si>
  <si>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</si>
  <si>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</si>
  <si>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</si>
  <si>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</si>
  <si>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</si>
  <si>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</si>
  <si>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</si>
  <si>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</si>
  <si>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</si>
  <si>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</si>
  <si>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</si>
  <si>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</si>
  <si>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</si>
  <si>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</si>
  <si>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</si>
  <si>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</si>
  <si>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</si>
  <si>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</si>
  <si>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</si>
  <si>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</si>
  <si>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</si>
  <si>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</si>
  <si>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</si>
  <si>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</si>
  <si>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</si>
  <si>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</si>
  <si>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</si>
  <si>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</si>
  <si>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</si>
  <si>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</si>
  <si>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</si>
  <si>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</si>
  <si>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</si>
  <si>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</si>
  <si>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</si>
  <si>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</si>
  <si>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</si>
  <si>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</si>
  <si>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</si>
  <si>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</si>
  <si>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</si>
  <si>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</si>
  <si>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</si>
  <si>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</si>
  <si>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</si>
  <si>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</si>
  <si>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</si>
  <si>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</si>
  <si>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</si>
  <si>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</si>
  <si>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</si>
  <si>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</si>
  <si>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</si>
  <si>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</si>
  <si>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</si>
  <si>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</si>
  <si>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</si>
  <si>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</si>
  <si>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</si>
  <si>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</si>
  <si>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</si>
  <si>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</si>
  <si>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</si>
  <si>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</si>
  <si>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</si>
  <si>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</si>
  <si>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</si>
  <si>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</si>
  <si>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</si>
  <si>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</si>
  <si>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</si>
  <si>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</si>
  <si>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</si>
  <si>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</si>
  <si>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</si>
  <si>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</si>
  <si>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</si>
  <si>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</si>
  <si>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</si>
  <si>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</si>
  <si>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</si>
  <si>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</si>
  <si>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</si>
  <si>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</si>
  <si>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</si>
  <si>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</si>
  <si>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</si>
  <si>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</si>
  <si>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</si>
  <si>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</si>
  <si>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</si>
  <si>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</si>
  <si>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</si>
  <si>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</si>
  <si>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</si>
  <si>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</si>
  <si>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</si>
  <si>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</si>
  <si>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</si>
  <si>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</si>
  <si>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</si>
  <si>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</si>
  <si>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</si>
  <si>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</si>
  <si>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</si>
  <si>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</si>
  <si>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</si>
  <si>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</si>
  <si>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</si>
  <si>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</si>
  <si>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</si>
  <si>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</si>
  <si>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</si>
  <si>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</si>
  <si>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</si>
  <si>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</si>
  <si>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</si>
  <si>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</si>
  <si>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</si>
  <si>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</si>
  <si>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</si>
  <si>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</si>
  <si>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</si>
  <si>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</si>
  <si>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</si>
  <si>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</si>
  <si>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</si>
  <si>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</si>
  <si>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</si>
  <si>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</si>
  <si>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</si>
  <si>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</si>
  <si>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</si>
  <si>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</si>
  <si>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</si>
  <si>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</si>
  <si>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</si>
  <si>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</si>
  <si>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</si>
  <si>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</si>
  <si>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</si>
  <si>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</si>
  <si>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</si>
  <si>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</si>
  <si>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</si>
  <si>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</si>
  <si>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</si>
  <si>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</si>
  <si>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</si>
  <si>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</si>
  <si>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</si>
  <si>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</si>
  <si>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</si>
  <si>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</si>
  <si>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</si>
  <si>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</si>
  <si>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</si>
  <si>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</si>
  <si>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</si>
  <si>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</si>
  <si>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</si>
  <si>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</si>
  <si>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</si>
  <si>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</si>
  <si>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</si>
  <si>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</si>
  <si>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</si>
  <si>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</si>
  <si>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</si>
  <si>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</si>
  <si>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</si>
  <si>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</si>
  <si>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</si>
  <si>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</si>
  <si>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</si>
  <si>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</si>
  <si>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</si>
  <si>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</si>
  <si>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</si>
  <si>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</si>
  <si>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</si>
  <si>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</si>
  <si>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</si>
  <si>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</si>
  <si>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</si>
  <si>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</si>
  <si>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</si>
  <si>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</si>
  <si>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</si>
  <si>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</si>
  <si>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</si>
  <si>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</si>
  <si>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</si>
  <si>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</si>
  <si>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</si>
  <si>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</si>
  <si>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</si>
  <si>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</si>
  <si>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</si>
  <si>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</si>
  <si>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</si>
  <si>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</si>
  <si>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</si>
  <si>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</si>
  <si>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</si>
  <si>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</si>
  <si>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</si>
  <si>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</si>
  <si>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</si>
  <si>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</si>
  <si>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</si>
  <si>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</si>
  <si>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</si>
  <si>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</si>
  <si>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</si>
  <si>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</si>
  <si>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</si>
  <si>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</si>
  <si>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</si>
  <si>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</si>
  <si>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</si>
  <si>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</si>
  <si>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</si>
  <si>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</si>
  <si>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</si>
  <si>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</si>
  <si>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</si>
  <si>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</si>
  <si>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</si>
  <si>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</si>
  <si>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</si>
  <si>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</si>
  <si>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</si>
  <si>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</si>
  <si>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</si>
  <si>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</si>
  <si>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</si>
  <si>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</si>
  <si>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</si>
  <si>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</si>
  <si>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</si>
  <si>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</si>
  <si>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</si>
  <si>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</si>
  <si>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</si>
  <si>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</si>
  <si>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</si>
  <si>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</si>
  <si>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</si>
  <si>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</si>
  <si>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</si>
  <si>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</si>
  <si>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</si>
  <si>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</si>
  <si>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</si>
  <si>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</si>
  <si>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</si>
  <si>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</si>
  <si>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</si>
  <si>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</si>
  <si>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</si>
  <si>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</si>
  <si>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</si>
  <si>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</si>
  <si>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</si>
  <si>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</si>
  <si>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</si>
  <si>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</si>
  <si>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</si>
  <si>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</si>
  <si>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</si>
  <si>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</si>
  <si>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</si>
  <si>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</si>
  <si>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</si>
  <si>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</si>
  <si>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</si>
  <si>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</si>
  <si>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</si>
  <si>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</si>
  <si>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</si>
  <si>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</si>
  <si>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</si>
  <si>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</si>
  <si>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</si>
  <si>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</si>
  <si>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</si>
  <si>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</si>
  <si>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</si>
  <si>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</si>
  <si>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</si>
  <si>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</si>
  <si>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</si>
  <si>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</si>
  <si>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</si>
  <si>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</si>
  <si>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</si>
  <si>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</si>
  <si>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</si>
  <si>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</si>
  <si>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</si>
  <si>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</si>
  <si>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</si>
  <si>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</si>
  <si>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</si>
  <si>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</si>
  <si>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</si>
  <si>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</si>
  <si>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</si>
  <si>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</si>
  <si>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</si>
  <si>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</si>
  <si>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</si>
  <si>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</si>
  <si>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</si>
  <si>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</si>
  <si>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</si>
  <si>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</si>
  <si>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</si>
  <si>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</si>
  <si>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</si>
  <si>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</si>
  <si>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</si>
  <si>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</si>
  <si>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</si>
  <si>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</si>
  <si>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</si>
  <si>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</si>
  <si>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</si>
  <si>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</si>
  <si>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</si>
  <si>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</si>
  <si>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</si>
  <si>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</si>
  <si>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</si>
  <si>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</si>
  <si>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</si>
  <si>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</si>
  <si>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</si>
  <si>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</si>
  <si>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</si>
  <si>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</si>
  <si>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</si>
  <si>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</si>
  <si>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</si>
  <si>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</si>
  <si>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</si>
  <si>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</si>
  <si>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</si>
  <si>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</si>
  <si>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</si>
  <si>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</si>
  <si>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</si>
  <si>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</si>
  <si>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</si>
  <si>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</si>
  <si>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</si>
  <si>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</si>
  <si>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</si>
  <si>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</si>
  <si>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</si>
  <si>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</si>
  <si>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</si>
  <si>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</si>
  <si>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</si>
  <si>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</si>
  <si>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</si>
  <si>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</si>
  <si>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</si>
  <si>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</si>
  <si>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</si>
  <si>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</si>
  <si>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</si>
  <si>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</si>
  <si>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</si>
  <si>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</si>
  <si>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</si>
  <si>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</si>
  <si>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</si>
  <si>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</si>
  <si>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</si>
  <si>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</si>
  <si>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</si>
  <si>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</si>
  <si>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</si>
  <si>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</si>
  <si>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</si>
  <si>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</si>
  <si>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</si>
  <si>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</si>
  <si>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</si>
  <si>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</si>
  <si>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</si>
  <si>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</si>
  <si>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</si>
  <si>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</si>
  <si>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</si>
  <si>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</si>
  <si>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</si>
  <si>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</si>
  <si>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</si>
  <si>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</si>
  <si>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</si>
  <si>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</si>
  <si>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</si>
  <si>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</si>
  <si>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</si>
  <si>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</si>
  <si>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</si>
  <si>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</si>
  <si>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</si>
  <si>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</si>
  <si>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</si>
  <si>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</si>
  <si>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</si>
  <si>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</si>
  <si>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</si>
  <si>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</si>
  <si>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</si>
  <si>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</si>
  <si>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</si>
  <si>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</si>
  <si>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</si>
  <si>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</si>
  <si>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</si>
  <si>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</si>
  <si>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</si>
  <si>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</si>
  <si>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</si>
  <si>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</si>
  <si>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</si>
  <si>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</si>
  <si>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</si>
  <si>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</si>
  <si>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</si>
  <si>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</si>
  <si>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</si>
  <si>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</si>
  <si>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</si>
  <si>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</si>
  <si>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</si>
  <si>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</si>
  <si>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</si>
  <si>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</si>
  <si>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</si>
  <si>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</si>
  <si>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</si>
  <si>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</si>
  <si>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</si>
  <si>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</si>
  <si>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</si>
  <si>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</si>
  <si>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</si>
  <si>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</si>
  <si>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</si>
  <si>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</si>
  <si>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</si>
  <si>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</si>
  <si>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</si>
  <si>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</si>
  <si>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</si>
  <si>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</si>
  <si>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</si>
  <si>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</si>
  <si>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</si>
  <si>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</si>
  <si>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</si>
  <si>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</si>
  <si>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</si>
  <si>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</si>
  <si>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</si>
  <si>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</si>
  <si>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</si>
  <si>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</si>
  <si>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</si>
  <si>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</si>
  <si>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</si>
  <si>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</si>
  <si>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</si>
  <si>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</si>
  <si>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</si>
  <si>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</si>
  <si>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</si>
  <si>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</si>
  <si>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</si>
  <si>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</si>
  <si>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</si>
  <si>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</si>
  <si>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</si>
  <si>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</si>
  <si>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</si>
  <si>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</si>
  <si>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</si>
  <si>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</si>
  <si>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</si>
  <si>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</si>
  <si>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</si>
  <si>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</si>
  <si>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</si>
  <si>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</si>
  <si>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</si>
  <si>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</si>
  <si>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</si>
  <si>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</si>
  <si>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</si>
  <si>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</si>
  <si>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</si>
  <si>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</si>
  <si>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</si>
  <si>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</si>
  <si>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</si>
  <si>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</si>
  <si>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</si>
  <si>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</si>
  <si>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</si>
  <si>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</si>
  <si>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</si>
  <si>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</si>
  <si>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</si>
  <si>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</si>
  <si>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</si>
  <si>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</si>
  <si>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</si>
  <si>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</si>
  <si>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</si>
  <si>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</si>
  <si>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</si>
  <si>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</si>
  <si>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</si>
  <si>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</si>
  <si>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</si>
  <si>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</si>
  <si>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</si>
  <si>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</si>
  <si>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</si>
  <si>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</si>
  <si>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</si>
  <si>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</si>
  <si>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</si>
  <si>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</si>
  <si>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</si>
  <si>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</si>
  <si>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</si>
  <si>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</si>
  <si>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</si>
  <si>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</si>
  <si>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</si>
  <si>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</si>
  <si>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</si>
  <si>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</si>
  <si>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</si>
  <si>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</si>
  <si>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</si>
  <si>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</si>
  <si>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</si>
  <si>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</si>
  <si>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</si>
  <si>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</si>
  <si>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</si>
  <si>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</si>
  <si>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</si>
  <si>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</si>
  <si>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</si>
  <si>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</si>
  <si>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</si>
  <si>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</si>
  <si>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</si>
  <si>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</si>
  <si>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</si>
  <si>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</si>
  <si>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</si>
  <si>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</si>
  <si>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</si>
  <si>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</si>
  <si>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</si>
  <si>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</si>
  <si>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</si>
  <si>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</si>
  <si>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</si>
  <si>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</si>
  <si>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</si>
  <si>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</si>
  <si>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</si>
  <si>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</si>
  <si>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</si>
  <si>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</si>
  <si>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</si>
  <si>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</si>
  <si>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</si>
  <si>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</si>
  <si>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</si>
  <si>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</si>
  <si>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</si>
  <si>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</si>
  <si>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</si>
  <si>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</si>
  <si>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</si>
  <si>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</si>
  <si>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</si>
  <si>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</si>
  <si>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</si>
  <si>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</si>
  <si>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</si>
  <si>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</si>
  <si>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</si>
  <si>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</si>
  <si>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</si>
  <si>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</si>
  <si>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</si>
  <si>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</si>
  <si>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</si>
  <si>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</si>
  <si>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</si>
  <si>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</si>
  <si>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</si>
  <si>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</si>
  <si>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</si>
  <si>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</si>
  <si>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</si>
  <si>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</si>
  <si>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</si>
  <si>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</si>
  <si>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</si>
  <si>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</si>
  <si>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</si>
  <si>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</si>
  <si>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</si>
  <si>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</si>
  <si>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</si>
  <si>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</si>
  <si>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</si>
  <si>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</si>
  <si>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</si>
  <si>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</si>
  <si>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</si>
  <si>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</si>
  <si>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</si>
  <si>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</si>
  <si>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</si>
  <si>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</si>
  <si>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</si>
  <si>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</si>
  <si>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</si>
  <si>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</si>
  <si>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</si>
  <si>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</si>
  <si>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</si>
  <si>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</si>
  <si>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</si>
  <si>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</si>
  <si>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</si>
  <si>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</si>
  <si>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</si>
  <si>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</si>
  <si>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</si>
  <si>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</si>
  <si>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</si>
  <si>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</si>
  <si>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</si>
  <si>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</si>
  <si>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</si>
  <si>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</si>
  <si>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</si>
  <si>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</si>
  <si>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</si>
  <si>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</si>
  <si>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</si>
  <si>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</si>
  <si>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</si>
  <si>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</si>
  <si>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</si>
  <si>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</si>
  <si>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</si>
  <si>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</si>
  <si>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</si>
  <si>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</si>
  <si>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</si>
  <si>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</si>
  <si>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</si>
  <si>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</si>
  <si>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</si>
  <si>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</si>
  <si>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</si>
  <si>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</si>
  <si>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</si>
  <si>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</si>
  <si>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</si>
  <si>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</si>
  <si>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</si>
  <si>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</si>
  <si>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</si>
  <si>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</si>
  <si>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</si>
  <si>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</si>
  <si>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</si>
  <si>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</si>
  <si>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</si>
  <si>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</si>
  <si>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</si>
  <si>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</si>
  <si>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</si>
  <si>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</si>
  <si>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</si>
  <si>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</si>
  <si>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</si>
  <si>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</si>
  <si>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</si>
  <si>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</si>
  <si>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</si>
  <si>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</si>
  <si>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</si>
  <si>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</si>
  <si>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</si>
  <si>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</si>
  <si>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</si>
  <si>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</si>
  <si>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</si>
  <si>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</si>
  <si>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</si>
  <si>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</si>
  <si>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</si>
  <si>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</si>
  <si>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</si>
  <si>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</si>
  <si>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</si>
  <si>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</si>
  <si>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</si>
  <si>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</si>
  <si>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</si>
  <si>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</si>
  <si>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</si>
  <si>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</si>
  <si>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</si>
  <si>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</si>
  <si>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</si>
  <si>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</si>
  <si>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</si>
  <si>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</si>
  <si>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</si>
  <si>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</si>
  <si>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</si>
  <si>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</si>
  <si>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</si>
  <si>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</si>
  <si>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</si>
  <si>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</si>
  <si>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</si>
  <si>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</si>
  <si>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</si>
  <si>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</si>
  <si>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</si>
  <si>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</si>
  <si>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</si>
  <si>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</si>
  <si>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</si>
  <si>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</si>
  <si>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</si>
  <si>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</si>
  <si>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</si>
  <si>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</si>
  <si>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</si>
  <si>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</si>
  <si>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</si>
  <si>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</si>
  <si>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</si>
  <si>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</si>
  <si>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</si>
  <si>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</si>
  <si>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</si>
  <si>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</si>
  <si>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</si>
  <si>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</si>
  <si>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</si>
  <si>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</si>
  <si>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</si>
  <si>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</si>
  <si>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</si>
  <si>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</si>
  <si>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</si>
  <si>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</si>
  <si>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</si>
  <si>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</si>
  <si>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</si>
  <si>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</si>
  <si>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</si>
  <si>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</si>
  <si>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</si>
  <si>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</si>
  <si>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</si>
  <si>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</si>
  <si>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</si>
  <si>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</si>
  <si>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</si>
  <si>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</si>
  <si>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</si>
  <si>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</si>
  <si>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</si>
  <si>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</si>
  <si>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</si>
  <si>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</si>
  <si>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</si>
  <si>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</si>
  <si>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</si>
  <si>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</si>
  <si>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</si>
  <si>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</si>
  <si>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</si>
  <si>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</si>
  <si>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</si>
  <si>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</si>
  <si>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</si>
  <si>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</si>
  <si>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</si>
  <si>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</si>
  <si>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</si>
  <si>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</si>
  <si>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</si>
  <si>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</si>
  <si>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</si>
  <si>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</si>
  <si>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</si>
  <si>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</si>
  <si>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</si>
  <si>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</si>
  <si>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</si>
  <si>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</si>
  <si>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</si>
  <si>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</si>
  <si>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</si>
  <si>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</si>
  <si>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</si>
  <si>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</si>
  <si>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</si>
  <si>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</si>
  <si>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</si>
  <si>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</si>
  <si>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</si>
  <si>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</si>
  <si>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</si>
  <si>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</si>
  <si>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</si>
  <si>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</si>
  <si>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</si>
  <si>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</si>
  <si>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</si>
  <si>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</si>
  <si>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</si>
  <si>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</si>
  <si>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</si>
  <si>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</si>
  <si>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</si>
  <si>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</si>
  <si>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</si>
  <si>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</si>
  <si>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</si>
  <si>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</si>
  <si>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</si>
  <si>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</si>
  <si>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</si>
  <si>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</si>
  <si>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</si>
  <si>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</si>
  <si>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</si>
  <si>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</si>
  <si>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</si>
  <si>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</si>
  <si>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</si>
  <si>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</si>
  <si>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</si>
  <si>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</si>
  <si>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</si>
  <si>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</si>
  <si>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</si>
  <si>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</si>
  <si>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</si>
  <si>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</si>
  <si>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</si>
  <si>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</si>
  <si>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</si>
  <si>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</si>
  <si>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</si>
  <si>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</si>
  <si>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</si>
  <si>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</si>
  <si>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</si>
  <si>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</si>
  <si>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</si>
  <si>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</si>
  <si>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</si>
  <si>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</si>
  <si>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</si>
  <si>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</si>
  <si>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</si>
  <si>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</si>
  <si>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</si>
  <si>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</si>
  <si>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</si>
  <si>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</si>
  <si>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</si>
  <si>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</si>
  <si>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</si>
  <si>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</si>
  <si>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</si>
  <si>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</si>
  <si>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</si>
  <si>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</si>
  <si>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</si>
  <si>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</si>
  <si>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</si>
  <si>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</si>
  <si>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</si>
  <si>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</si>
  <si>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</si>
  <si>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</si>
  <si>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</si>
  <si>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</si>
  <si>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</si>
  <si>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</si>
  <si>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</si>
  <si>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</si>
  <si>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</si>
  <si>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</si>
  <si>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</si>
  <si>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</si>
  <si>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</si>
  <si>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</si>
  <si>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</si>
  <si>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</si>
  <si>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</si>
  <si>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</si>
  <si>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</si>
  <si>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</si>
  <si>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</si>
  <si>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</si>
  <si>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</si>
  <si>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</si>
  <si>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</si>
  <si>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</si>
  <si>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</si>
  <si>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</si>
  <si>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</si>
  <si>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</si>
  <si>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</si>
  <si>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</si>
  <si>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</si>
  <si>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</si>
  <si>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</si>
  <si>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</si>
  <si>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</si>
  <si>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</si>
  <si>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</si>
  <si>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</si>
  <si>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</si>
  <si>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</si>
  <si>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</si>
  <si>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</si>
  <si>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</si>
  <si>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</si>
  <si>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</si>
  <si>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</si>
  <si>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</si>
  <si>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</si>
  <si>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</si>
  <si>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</si>
  <si>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</si>
  <si>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</si>
  <si>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</si>
  <si>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</si>
  <si>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</si>
  <si>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</si>
  <si>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</si>
  <si>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</si>
  <si>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</si>
  <si>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</si>
  <si>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</si>
  <si>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</si>
  <si>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</si>
  <si>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</si>
  <si>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</si>
  <si>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</si>
  <si>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</si>
  <si>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</si>
  <si>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</si>
  <si>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</si>
  <si>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</si>
  <si>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</si>
  <si>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</si>
  <si>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</si>
  <si>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</si>
  <si>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</si>
  <si>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</si>
  <si>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</si>
  <si>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</si>
  <si>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</si>
  <si>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</si>
  <si>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</si>
  <si>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</si>
  <si>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</si>
  <si>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</si>
  <si>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</si>
  <si>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</si>
  <si>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</si>
  <si>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</si>
  <si>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</si>
  <si>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</si>
  <si>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</si>
  <si>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</si>
  <si>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</si>
  <si>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</si>
  <si>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</si>
  <si>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</si>
  <si>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</si>
  <si>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</si>
  <si>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</si>
  <si>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</si>
  <si>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</si>
  <si>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</si>
  <si>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</si>
  <si>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</si>
  <si>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</si>
  <si>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</si>
  <si>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</si>
  <si>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</si>
  <si>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</si>
  <si>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</si>
  <si>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</si>
  <si>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</si>
  <si>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</si>
  <si>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</si>
  <si>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</si>
  <si>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</si>
  <si>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</si>
  <si>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</si>
  <si>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</si>
  <si>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</si>
  <si>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</si>
  <si>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</si>
  <si>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</si>
  <si>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</si>
  <si>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</si>
  <si>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</si>
  <si>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</si>
  <si>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</si>
  <si>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</si>
  <si>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</si>
  <si>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</si>
  <si>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</si>
  <si>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</si>
  <si>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</si>
  <si>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</si>
  <si>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</si>
  <si>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</si>
  <si>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</si>
  <si>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</si>
  <si>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</si>
  <si>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</si>
  <si>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</si>
  <si>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</si>
  <si>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</si>
  <si>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</si>
  <si>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</si>
  <si>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</si>
  <si>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</si>
  <si>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</si>
  <si>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</si>
  <si>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</si>
  <si>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</si>
  <si>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</si>
  <si>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</si>
  <si>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</si>
  <si>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</si>
  <si>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</si>
  <si>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</si>
  <si>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</si>
  <si>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</si>
  <si>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</si>
  <si>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</si>
  <si>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</si>
  <si>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</si>
  <si>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</si>
  <si>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</si>
  <si>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</si>
  <si>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</si>
  <si>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</si>
  <si>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</si>
  <si>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</si>
  <si>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</si>
  <si>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</si>
  <si>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</si>
  <si>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</si>
  <si>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</si>
  <si>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</si>
  <si>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</si>
  <si>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</si>
  <si>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</si>
  <si>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</si>
  <si>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</si>
  <si>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</si>
  <si>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</si>
  <si>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</si>
  <si>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</si>
  <si>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</si>
  <si>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</si>
  <si>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</si>
  <si>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</si>
  <si>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</si>
  <si>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</si>
  <si>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</si>
  <si>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</si>
  <si>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</si>
  <si>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</si>
  <si>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</si>
  <si>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</si>
  <si>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</si>
  <si>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</si>
  <si>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</si>
  <si>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</si>
  <si>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</si>
  <si>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</si>
  <si>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</si>
  <si>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</si>
  <si>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</si>
  <si>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</si>
  <si>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</si>
  <si>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</si>
  <si>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</si>
  <si>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</si>
  <si>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</si>
  <si>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</si>
  <si>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</si>
  <si>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</si>
  <si>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</si>
  <si>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</si>
  <si>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</si>
  <si>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</si>
  <si>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</si>
  <si>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</si>
  <si>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</si>
  <si>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</si>
  <si>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</si>
  <si>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</si>
  <si>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</si>
  <si>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</si>
  <si>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</si>
  <si>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</si>
  <si>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</si>
  <si>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</si>
  <si>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</si>
  <si>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</si>
  <si>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</si>
  <si>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</si>
  <si>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</si>
  <si>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</si>
  <si>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</si>
  <si>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</si>
  <si>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</si>
  <si>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</si>
  <si>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</si>
  <si>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</si>
  <si>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</si>
  <si>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</si>
  <si>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</si>
  <si>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</si>
  <si>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</si>
  <si>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</si>
  <si>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</si>
  <si>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</si>
  <si>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</si>
  <si>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</si>
  <si>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</si>
  <si>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</si>
  <si>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</si>
  <si>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</si>
  <si>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</si>
  <si>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</si>
  <si>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</si>
  <si>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</si>
  <si>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</si>
  <si>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</si>
  <si>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</si>
  <si>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</si>
  <si>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</si>
  <si>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</si>
  <si>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</si>
  <si>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</si>
  <si>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</si>
  <si>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</si>
  <si>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</si>
  <si>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</si>
  <si>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</si>
  <si>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</si>
  <si>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</si>
  <si>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</si>
  <si>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</si>
  <si>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</si>
  <si>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</si>
  <si>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</si>
  <si>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</si>
  <si>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</si>
  <si>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</si>
  <si>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</si>
  <si>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</si>
  <si>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</si>
  <si>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</si>
  <si>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</si>
  <si>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</si>
  <si>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</si>
  <si>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</si>
  <si>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</si>
  <si>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</si>
  <si>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</si>
  <si>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</si>
  <si>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</si>
  <si>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</si>
  <si>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</si>
  <si>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</si>
  <si>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</si>
  <si>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</si>
  <si>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</si>
  <si>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</si>
  <si>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</si>
  <si>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</si>
  <si>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</si>
  <si>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</si>
  <si>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</si>
  <si>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</si>
  <si>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</si>
  <si>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</si>
  <si>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</si>
  <si>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</si>
  <si>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</si>
  <si>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</si>
  <si>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</si>
  <si>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</si>
  <si>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</si>
  <si>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</si>
  <si>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</si>
  <si>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</si>
  <si>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</si>
  <si>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</si>
  <si>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</si>
  <si>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</si>
  <si>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</si>
  <si>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</si>
  <si>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</si>
  <si>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</si>
  <si>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</si>
  <si>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</si>
  <si>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</si>
  <si>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</si>
  <si>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</si>
  <si>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</si>
  <si>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</si>
  <si>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</si>
  <si>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</si>
  <si>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</si>
  <si>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</si>
  <si>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</si>
  <si>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</si>
  <si>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</si>
  <si>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</si>
  <si>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</si>
  <si>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</si>
  <si>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</si>
  <si>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</si>
  <si>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</si>
  <si>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</si>
  <si>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</si>
  <si>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</si>
  <si>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</si>
  <si>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</si>
  <si>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</si>
  <si>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</si>
  <si>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</si>
  <si>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</si>
  <si>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</si>
  <si>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</si>
  <si>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</si>
  <si>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</si>
  <si>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</si>
  <si>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</si>
  <si>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</si>
  <si>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</si>
  <si>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</si>
  <si>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</si>
  <si>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</si>
  <si>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</si>
  <si>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</si>
  <si>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</si>
  <si>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</si>
  <si>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</si>
  <si>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</si>
  <si>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</si>
  <si>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</si>
  <si>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</si>
  <si>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</si>
  <si>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</si>
  <si>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</si>
  <si>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</si>
  <si>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</si>
  <si>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</si>
  <si>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</si>
  <si>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</si>
  <si>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</si>
  <si>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</si>
  <si>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</si>
  <si>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</si>
  <si>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</si>
  <si>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</si>
  <si>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</si>
  <si>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</si>
  <si>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</si>
  <si>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</si>
  <si>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</si>
  <si>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</si>
  <si>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</si>
  <si>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</si>
  <si>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</si>
  <si>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</si>
  <si>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</si>
  <si>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</si>
  <si>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</si>
  <si>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</si>
  <si>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</si>
  <si>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</si>
  <si>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</si>
  <si>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</si>
  <si>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</si>
  <si>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</si>
  <si>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</si>
  <si>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</si>
  <si>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</si>
  <si>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</si>
  <si>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</si>
  <si>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</si>
  <si>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</si>
  <si>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</si>
  <si>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</si>
  <si>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</si>
  <si>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</si>
  <si>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</si>
  <si>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</si>
  <si>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</si>
  <si>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</si>
  <si>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</si>
  <si>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</si>
  <si>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</si>
  <si>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</si>
  <si>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</si>
  <si>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</si>
  <si>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</si>
  <si>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</si>
  <si>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</si>
  <si>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</si>
  <si>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</si>
  <si>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</si>
  <si>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</si>
  <si>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</si>
  <si>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</si>
  <si>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</si>
  <si>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</si>
  <si>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</si>
  <si>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</si>
  <si>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</si>
  <si>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</si>
  <si>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</si>
  <si>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</si>
  <si>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</si>
  <si>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</si>
  <si>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</si>
  <si>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</si>
  <si>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</si>
  <si>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</si>
  <si>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</si>
  <si>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</si>
  <si>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</si>
  <si>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</si>
  <si>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</si>
  <si>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</si>
  <si>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</si>
  <si>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</si>
  <si>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</si>
  <si>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</si>
  <si>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</si>
  <si>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</si>
  <si>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</si>
  <si>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</si>
  <si>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</si>
  <si>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</si>
  <si>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</si>
  <si>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</si>
  <si>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</si>
  <si>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</si>
  <si>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</si>
  <si>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</si>
  <si>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</si>
  <si>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</si>
  <si>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</si>
  <si>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</si>
  <si>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</si>
  <si>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</si>
  <si>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</si>
  <si>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</si>
  <si>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</si>
  <si>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</si>
  <si>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</si>
  <si>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</si>
  <si>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</si>
  <si>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</si>
  <si>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</si>
  <si>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</si>
  <si>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</si>
  <si>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</si>
  <si>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</si>
  <si>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</si>
  <si>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</si>
  <si>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</si>
  <si>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</si>
  <si>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</si>
  <si>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</si>
  <si>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</si>
  <si>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</si>
  <si>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</si>
  <si>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</si>
  <si>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</si>
  <si>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</si>
  <si>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</si>
  <si>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</si>
  <si>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</si>
  <si>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</si>
  <si>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</si>
  <si>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</si>
  <si>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</si>
  <si>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</si>
  <si>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</si>
  <si>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</si>
  <si>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</si>
  <si>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</si>
  <si>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</si>
  <si>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</si>
  <si>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</si>
  <si>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</si>
  <si>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</si>
  <si>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</si>
  <si>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</si>
  <si>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</si>
  <si>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</si>
  <si>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</si>
  <si>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</si>
  <si>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</si>
  <si>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</si>
  <si>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</si>
  <si>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</si>
  <si>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</si>
  <si>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</si>
  <si>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</si>
  <si>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</si>
  <si>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</si>
  <si>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</si>
  <si>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</si>
  <si>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</si>
  <si>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</si>
  <si>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</si>
  <si>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</si>
  <si>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</si>
  <si>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</si>
  <si>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</si>
  <si>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</si>
  <si>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</si>
  <si>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</si>
  <si>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</si>
  <si>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</si>
  <si>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</si>
  <si>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</si>
  <si>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</si>
  <si>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</si>
  <si>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</si>
  <si>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</si>
  <si>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</si>
  <si>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</si>
  <si>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</si>
  <si>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</si>
  <si>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</si>
  <si>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</si>
  <si>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</si>
  <si>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</si>
  <si>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</si>
  <si>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</si>
  <si>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</si>
  <si>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</si>
  <si>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</si>
  <si>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</si>
  <si>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</si>
  <si>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</si>
  <si>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</si>
  <si>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</si>
  <si>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</si>
  <si>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</si>
  <si>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</si>
  <si>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</si>
  <si>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</si>
  <si>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</si>
  <si>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</si>
  <si>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</si>
  <si>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</si>
  <si>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</si>
  <si>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</si>
  <si>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</si>
  <si>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</si>
  <si>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</si>
  <si>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</si>
  <si>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</si>
  <si>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</si>
  <si>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</si>
  <si>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</si>
  <si>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</si>
  <si>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</si>
  <si>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</si>
  <si>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</si>
  <si>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</si>
  <si>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</si>
  <si>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</si>
  <si>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</si>
  <si>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</si>
  <si>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</si>
  <si>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</si>
  <si>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</si>
  <si>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</si>
  <si>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</si>
  <si>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</si>
  <si>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</si>
  <si>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</si>
  <si>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</si>
  <si>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</si>
  <si>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</si>
  <si>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</si>
  <si>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</si>
  <si>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</si>
  <si>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</si>
  <si>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</si>
  <si>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</si>
  <si>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</si>
  <si>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</si>
  <si>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</si>
  <si>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</si>
  <si>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</si>
  <si>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</si>
  <si>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</si>
  <si>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</si>
  <si>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</si>
  <si>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</si>
  <si>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</si>
  <si>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</si>
  <si>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</si>
  <si>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</si>
  <si>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</si>
  <si>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</si>
  <si>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</si>
  <si>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</si>
  <si>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</si>
  <si>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</si>
  <si>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</si>
  <si>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</si>
  <si>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</si>
  <si>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</si>
  <si>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</si>
  <si>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</si>
  <si>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</si>
  <si>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</si>
  <si>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</si>
  <si>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</si>
  <si>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</si>
  <si>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</si>
  <si>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</si>
  <si>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</si>
  <si>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</si>
  <si>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</si>
  <si>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</si>
  <si>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</si>
  <si>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</si>
  <si>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</si>
  <si>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</si>
  <si>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</si>
  <si>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</si>
  <si>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</si>
  <si>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</si>
  <si>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</si>
  <si>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</si>
  <si>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</si>
  <si>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</si>
  <si>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</si>
  <si>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</si>
  <si>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</si>
  <si>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</si>
  <si>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</si>
  <si>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</si>
  <si>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</si>
  <si>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</si>
  <si>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</si>
  <si>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</si>
  <si>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</si>
  <si>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</si>
  <si>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</si>
  <si>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</si>
  <si>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</si>
  <si>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</si>
  <si>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</si>
  <si>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</si>
  <si>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</si>
  <si>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</si>
  <si>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</si>
  <si>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</si>
  <si>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</si>
  <si>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</si>
  <si>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</si>
  <si>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</si>
  <si>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</si>
  <si>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</si>
  <si>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</si>
  <si>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</si>
  <si>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</si>
  <si>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</si>
  <si>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</si>
  <si>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</si>
  <si>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</si>
  <si>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</si>
  <si>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</si>
  <si>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</si>
  <si>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</si>
  <si>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</si>
  <si>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</si>
  <si>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</si>
  <si>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</si>
  <si>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</si>
  <si>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</si>
  <si>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</si>
  <si>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</si>
  <si>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</si>
  <si>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</si>
  <si>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</si>
  <si>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</si>
  <si>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</si>
  <si>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</si>
  <si>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</si>
  <si>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</si>
  <si>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</si>
  <si>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</si>
  <si>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</si>
  <si>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</si>
  <si>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</si>
  <si>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</si>
  <si>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</si>
  <si>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</si>
  <si>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</si>
  <si>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</si>
  <si>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</si>
  <si>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</si>
  <si>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</si>
  <si>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</si>
  <si>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</si>
  <si>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</si>
  <si>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</si>
  <si>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</si>
  <si>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</si>
  <si>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</si>
  <si>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</si>
  <si>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</si>
  <si>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</si>
  <si>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</si>
  <si>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</si>
  <si>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</si>
  <si>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</si>
  <si>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</si>
  <si>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</si>
  <si>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</si>
  <si>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</si>
  <si>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</si>
  <si>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</si>
  <si>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</si>
  <si>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</si>
  <si>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</si>
  <si>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</si>
  <si>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</si>
  <si>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</si>
  <si>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</si>
  <si>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</si>
  <si>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</si>
  <si>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</si>
  <si>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</si>
  <si>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</si>
  <si>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</si>
  <si>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</si>
  <si>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</si>
  <si>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</si>
  <si>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</si>
  <si>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</si>
  <si>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</si>
  <si>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</si>
  <si>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</si>
  <si>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</si>
  <si>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</si>
  <si>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</si>
  <si>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</si>
  <si>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</si>
  <si>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</si>
  <si>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</si>
  <si>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</si>
  <si>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</si>
  <si>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</si>
  <si>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</si>
  <si>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</si>
  <si>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</si>
  <si>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</si>
  <si>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</si>
  <si>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</si>
  <si>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</si>
  <si>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</si>
  <si>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</si>
  <si>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</si>
  <si>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</si>
  <si>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</si>
  <si>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</si>
  <si>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</si>
  <si>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</si>
  <si>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</si>
  <si>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</si>
  <si>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</si>
  <si>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</si>
  <si>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</si>
  <si>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</si>
  <si>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</si>
  <si>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</si>
  <si>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</si>
  <si>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</si>
  <si>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</si>
  <si>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</si>
  <si>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</si>
  <si>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</si>
  <si>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</si>
  <si>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</si>
  <si>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</si>
  <si>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</si>
  <si>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</si>
  <si>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</si>
  <si>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</si>
  <si>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</si>
  <si>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</si>
  <si>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</si>
  <si>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</si>
  <si>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</si>
  <si>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</si>
  <si>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</si>
  <si>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</si>
  <si>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</si>
  <si>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</si>
  <si>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</si>
  <si>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</si>
  <si>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</si>
  <si>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</si>
  <si>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</si>
  <si>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</si>
  <si>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</si>
  <si>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</si>
  <si>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</si>
  <si>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</si>
  <si>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</si>
  <si>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</si>
  <si>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</si>
  <si>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</si>
  <si>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</si>
  <si>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</si>
  <si>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</si>
  <si>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</si>
  <si>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</si>
  <si>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</si>
  <si>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</si>
  <si>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</si>
  <si>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</si>
  <si>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</si>
  <si>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</si>
  <si>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</si>
  <si>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</si>
  <si>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</si>
  <si>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</si>
  <si>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</si>
  <si>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</si>
  <si>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</si>
  <si>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</si>
  <si>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</si>
  <si>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</si>
  <si>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</si>
  <si>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</si>
  <si>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</si>
  <si>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</si>
  <si>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</si>
  <si>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</si>
  <si>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</si>
  <si>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</si>
  <si>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</si>
  <si>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</si>
  <si>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</si>
  <si>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</si>
  <si>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</si>
  <si>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</si>
  <si>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</si>
  <si>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</si>
  <si>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</si>
  <si>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</si>
  <si>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</si>
  <si>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</si>
  <si>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</si>
  <si>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</si>
  <si>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</si>
  <si>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</si>
  <si>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</si>
  <si>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</si>
  <si>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</si>
  <si>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</si>
  <si>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</si>
  <si>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</si>
  <si>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</si>
  <si>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</si>
  <si>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</si>
  <si>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</si>
  <si>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</si>
  <si>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</si>
  <si>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</si>
  <si>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</si>
  <si>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</si>
  <si>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</si>
  <si>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</si>
  <si>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</si>
  <si>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</si>
  <si>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</si>
  <si>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</si>
  <si>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</si>
  <si>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</si>
  <si>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</si>
  <si>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</si>
  <si>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</si>
  <si>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</si>
  <si>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</si>
  <si>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</si>
  <si>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</si>
  <si>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</si>
  <si>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</si>
  <si>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</si>
  <si>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</si>
  <si>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</si>
  <si>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</si>
  <si>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</si>
  <si>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</si>
  <si>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</si>
  <si>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</si>
  <si>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</si>
  <si>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</si>
  <si>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</si>
  <si>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</si>
  <si>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</si>
  <si>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</si>
  <si>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</si>
  <si>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</si>
  <si>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</si>
  <si>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</si>
  <si>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</si>
  <si>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</si>
  <si>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</si>
  <si>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</si>
  <si>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</si>
  <si>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</si>
  <si>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</si>
  <si>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</si>
  <si>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</si>
  <si>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</si>
  <si>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</si>
  <si>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</si>
  <si>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</si>
  <si>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</si>
  <si>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</si>
  <si>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</si>
  <si>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</si>
  <si>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</si>
  <si>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</si>
  <si>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</si>
  <si>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</si>
  <si>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</si>
  <si>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</si>
  <si>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</si>
  <si>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</si>
  <si>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</si>
  <si>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</si>
  <si>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</si>
  <si>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</si>
  <si>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</si>
  <si>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</si>
  <si>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</si>
  <si>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</si>
  <si>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</si>
  <si>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</si>
  <si>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</si>
  <si>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</si>
  <si>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</si>
  <si>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</si>
  <si>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</si>
  <si>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</si>
  <si>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</si>
  <si>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</si>
  <si>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</si>
  <si>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</si>
  <si>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</si>
  <si>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</si>
  <si>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</si>
  <si>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</si>
  <si>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</si>
  <si>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</si>
  <si>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</si>
  <si>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</si>
  <si>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</si>
  <si>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</si>
  <si>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</si>
  <si>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</si>
  <si>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</si>
  <si>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</si>
  <si>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</si>
  <si>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</si>
  <si>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</si>
  <si>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</si>
  <si>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</si>
  <si>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</si>
  <si>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</si>
  <si>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</si>
  <si>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</si>
  <si>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</si>
  <si>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</si>
  <si>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</si>
  <si>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</si>
  <si>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</si>
  <si>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</si>
  <si>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</si>
  <si>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</si>
  <si>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</si>
  <si>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</si>
  <si>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</si>
  <si>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</si>
  <si>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</si>
  <si>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</si>
  <si>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</si>
  <si>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</si>
  <si>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</si>
  <si>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</si>
  <si>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</si>
  <si>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</si>
  <si>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</si>
  <si>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</si>
  <si>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</si>
  <si>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</si>
  <si>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</si>
  <si>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</si>
  <si>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</si>
  <si>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</si>
  <si>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</si>
  <si>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</si>
  <si>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</si>
  <si>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</si>
  <si>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</si>
  <si>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</si>
  <si>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</si>
  <si>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</si>
  <si>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</si>
  <si>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</si>
  <si>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</si>
  <si>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</si>
  <si>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</si>
  <si>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</si>
  <si>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</si>
  <si>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</si>
  <si>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</si>
  <si>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</si>
  <si>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</si>
  <si>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</si>
  <si>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</si>
  <si>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</si>
  <si>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</si>
  <si>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</si>
  <si>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</si>
  <si>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</si>
  <si>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</si>
  <si>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</si>
  <si>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</si>
  <si>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</si>
  <si>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</si>
  <si>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</si>
  <si>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</si>
  <si>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</si>
  <si>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</si>
  <si>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</si>
  <si>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</si>
  <si>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</si>
  <si>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</si>
  <si>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</si>
  <si>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</si>
  <si>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</si>
  <si>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</si>
  <si>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</si>
  <si>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</si>
  <si>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</si>
  <si>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</si>
  <si>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</si>
  <si>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</si>
  <si>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</si>
  <si>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</si>
  <si>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</si>
  <si>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</si>
  <si>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</si>
  <si>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</si>
  <si>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</si>
  <si>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</si>
  <si>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</si>
  <si>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</si>
  <si>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</si>
  <si>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</si>
  <si>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</si>
  <si>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</si>
  <si>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</si>
  <si>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</si>
  <si>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</si>
  <si>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</si>
  <si>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</si>
  <si>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</si>
  <si>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</si>
  <si>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</si>
  <si>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</si>
  <si>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</si>
  <si>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</si>
  <si>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</si>
  <si>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</si>
  <si>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</si>
  <si>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</si>
  <si>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</si>
  <si>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</si>
  <si>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</si>
  <si>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</si>
  <si>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</si>
  <si>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</si>
  <si>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</si>
  <si>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</si>
  <si>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</si>
  <si>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</si>
  <si>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</si>
  <si>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</si>
  <si>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</si>
  <si>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</si>
  <si>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</si>
  <si>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</si>
  <si>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</si>
  <si>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</si>
  <si>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</si>
  <si>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</si>
  <si>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</si>
  <si>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</si>
  <si>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</si>
  <si>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</si>
  <si>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</si>
  <si>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</si>
  <si>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</si>
  <si>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</si>
  <si>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</si>
  <si>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</si>
  <si>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</si>
  <si>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</si>
  <si>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</si>
  <si>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</si>
  <si>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</si>
  <si>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</si>
  <si>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</si>
  <si>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</si>
  <si>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</si>
  <si>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</si>
  <si>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</si>
  <si>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</si>
  <si>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</si>
  <si>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</si>
  <si>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</si>
  <si>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</si>
  <si>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</si>
  <si>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</si>
  <si>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</si>
  <si>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</si>
  <si>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</si>
  <si>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</si>
  <si>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</si>
  <si>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</si>
  <si>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</si>
  <si>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</si>
  <si>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</si>
  <si>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</si>
  <si>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</si>
  <si>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</si>
  <si>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</si>
  <si>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</si>
  <si>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</si>
  <si>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</si>
  <si>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</si>
  <si>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</si>
  <si>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</si>
  <si>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</si>
  <si>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</si>
  <si>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</si>
  <si>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</si>
  <si>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</si>
  <si>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</si>
  <si>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</si>
  <si>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</si>
  <si>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</si>
  <si>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</si>
  <si>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</si>
  <si>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</si>
  <si>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</si>
  <si>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</si>
  <si>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</si>
  <si>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</si>
  <si>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</si>
  <si>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</si>
  <si>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</si>
  <si>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</si>
  <si>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</si>
  <si>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</si>
  <si>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</si>
  <si>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</si>
  <si>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</si>
  <si>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</si>
  <si>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</si>
  <si>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</si>
  <si>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</si>
  <si>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</si>
  <si>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</si>
  <si>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</si>
  <si>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</si>
  <si>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</si>
  <si>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</si>
  <si>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</si>
  <si>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</si>
  <si>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</si>
  <si>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</si>
  <si>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</si>
  <si>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</si>
  <si>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</si>
  <si>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</si>
  <si>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</si>
  <si>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</si>
  <si>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</si>
  <si>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</si>
  <si>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</si>
  <si>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</si>
  <si>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</si>
  <si>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</si>
  <si>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</si>
  <si>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</si>
  <si>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</si>
  <si>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</si>
  <si>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</si>
  <si>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</si>
  <si>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</si>
  <si>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</si>
  <si>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</si>
  <si>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</si>
  <si>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</si>
  <si>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</si>
  <si>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</si>
  <si>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</si>
  <si>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</si>
  <si>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</si>
  <si>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</si>
  <si>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</si>
  <si>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</si>
  <si>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</si>
  <si>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</si>
  <si>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</si>
  <si>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</si>
  <si>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</si>
  <si>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</si>
  <si>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</si>
  <si>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</si>
  <si>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</si>
  <si>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</si>
  <si>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</si>
  <si>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</si>
  <si>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</si>
  <si>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</si>
  <si>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</si>
  <si>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</si>
  <si>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</si>
  <si>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</si>
  <si>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</si>
  <si>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</si>
  <si>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</si>
  <si>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</si>
  <si>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</si>
  <si>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</si>
  <si>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</si>
  <si>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</si>
  <si>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</si>
  <si>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</si>
  <si>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</si>
  <si>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</si>
  <si>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</si>
  <si>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</si>
  <si>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</si>
  <si>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</si>
  <si>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</si>
  <si>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</si>
  <si>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</si>
  <si>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</si>
  <si>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</si>
  <si>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</si>
  <si>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</si>
  <si>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</si>
  <si>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</si>
  <si>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</si>
  <si>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</si>
  <si>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</si>
  <si>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</si>
  <si>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</si>
  <si>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</si>
  <si>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</si>
  <si>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</si>
  <si>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</si>
  <si>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</si>
  <si>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</si>
  <si>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</si>
  <si>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</si>
  <si>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</si>
  <si>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</si>
  <si>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</si>
  <si>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</si>
  <si>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</si>
  <si>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</si>
  <si>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</si>
  <si>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</si>
  <si>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</si>
  <si>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</si>
  <si>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</si>
  <si>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</si>
  <si>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</si>
  <si>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</si>
  <si>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</si>
  <si>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</si>
  <si>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</si>
  <si>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</si>
  <si>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</si>
  <si>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</si>
  <si>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</si>
  <si>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</si>
  <si>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</si>
  <si>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</si>
  <si>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</si>
  <si>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</si>
  <si>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</si>
  <si>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</si>
  <si>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</si>
  <si>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</si>
  <si>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</si>
  <si>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</si>
  <si>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</si>
  <si>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</si>
  <si>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</si>
  <si>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</si>
  <si>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</si>
  <si>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</si>
  <si>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</si>
  <si>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</si>
  <si>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</si>
  <si>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</si>
  <si>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</si>
  <si>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</si>
  <si>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</si>
  <si>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</si>
  <si>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</si>
  <si>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</si>
  <si>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</si>
  <si>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</si>
  <si>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</si>
  <si>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</si>
  <si>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</si>
  <si>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</si>
  <si>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</si>
  <si>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</si>
  <si>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</si>
  <si>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</si>
  <si>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</si>
  <si>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</si>
  <si>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</si>
  <si>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</si>
  <si>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</si>
  <si>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</si>
  <si>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</si>
  <si>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</si>
  <si>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</si>
  <si>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</si>
  <si>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</si>
  <si>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</si>
  <si>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</si>
  <si>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</si>
  <si>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</si>
  <si>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</si>
  <si>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</si>
  <si>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</si>
  <si>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</si>
  <si>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</si>
  <si>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</si>
  <si>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</si>
  <si>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</si>
  <si>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</si>
  <si>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</si>
  <si>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</si>
  <si>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</si>
  <si>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</si>
  <si>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</si>
  <si>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</si>
  <si>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</si>
  <si>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</si>
  <si>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</si>
  <si>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</si>
  <si>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</si>
  <si>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</si>
  <si>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</si>
  <si>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</si>
  <si>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</si>
  <si>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</si>
  <si>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</si>
  <si>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</si>
  <si>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</si>
  <si>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</si>
  <si>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</si>
  <si>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</si>
  <si>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</si>
  <si>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</si>
  <si>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</si>
  <si>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</si>
  <si>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</si>
  <si>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</si>
  <si>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</si>
  <si>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</si>
  <si>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</si>
  <si>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</si>
  <si>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</si>
  <si>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</si>
  <si>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</si>
  <si>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</si>
  <si>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</si>
  <si>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</si>
  <si>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</si>
  <si>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</si>
  <si>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</si>
  <si>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</si>
  <si>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</si>
  <si>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</si>
  <si>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</si>
  <si>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</si>
  <si>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</si>
  <si>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</si>
  <si>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</si>
  <si>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</si>
  <si>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</si>
  <si>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</si>
  <si>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</si>
  <si>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</si>
  <si>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</si>
  <si>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</si>
  <si>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</si>
  <si>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</si>
  <si>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</si>
  <si>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</si>
  <si>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</si>
  <si>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</si>
  <si>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</si>
  <si>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</si>
  <si>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</si>
  <si>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</si>
  <si>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</si>
  <si>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</si>
  <si>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</si>
  <si>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</si>
  <si>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</si>
  <si>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</si>
  <si>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</si>
  <si>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</si>
  <si>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</si>
  <si>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</si>
  <si>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</si>
  <si>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</si>
  <si>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</si>
  <si>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</si>
  <si>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</si>
  <si>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</si>
  <si>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</si>
  <si>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</si>
  <si>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</si>
  <si>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</si>
  <si>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</si>
  <si>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</si>
  <si>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</si>
  <si>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</si>
  <si>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</si>
  <si>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</si>
  <si>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</si>
  <si>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</si>
  <si>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</si>
  <si>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</si>
  <si>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</si>
  <si>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</si>
  <si>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</si>
  <si>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</si>
  <si>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</si>
  <si>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</si>
  <si>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</si>
  <si>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</si>
  <si>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</si>
  <si>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</si>
  <si>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</si>
  <si>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</si>
  <si>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</si>
  <si>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</si>
  <si>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</si>
  <si>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</si>
  <si>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</si>
  <si>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</si>
  <si>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</si>
  <si>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</si>
  <si>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</si>
  <si>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</si>
  <si>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</si>
  <si>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</si>
  <si>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</si>
  <si>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</si>
  <si>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</si>
  <si>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</si>
  <si>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</si>
  <si>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</si>
  <si>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</si>
  <si>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</si>
  <si>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</si>
  <si>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</si>
  <si>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</si>
  <si>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</si>
  <si>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</si>
  <si>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</si>
  <si>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</si>
  <si>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</si>
  <si>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</si>
  <si>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</si>
  <si>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</si>
  <si>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</si>
  <si>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</si>
  <si>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</si>
  <si>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</si>
  <si>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</si>
  <si>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</si>
  <si>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</si>
  <si>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</si>
  <si>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</si>
  <si>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</si>
  <si>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</si>
  <si>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</si>
  <si>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</si>
  <si>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</si>
  <si>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</si>
  <si>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</si>
  <si>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</si>
  <si>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</si>
  <si>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</si>
  <si>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</si>
  <si>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</si>
  <si>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</si>
  <si>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</si>
  <si>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</si>
  <si>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</si>
  <si>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</si>
  <si>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</si>
  <si>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</si>
  <si>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</si>
  <si>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</si>
  <si>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</si>
  <si>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</si>
  <si>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</si>
  <si>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</si>
  <si>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</si>
  <si>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</si>
  <si>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</si>
  <si>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</si>
  <si>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</si>
  <si>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</si>
  <si>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</si>
  <si>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</si>
  <si>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</si>
  <si>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</si>
  <si>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</si>
  <si>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</si>
  <si>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</si>
  <si>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</si>
  <si>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</si>
  <si>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</si>
  <si>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</si>
  <si>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</si>
  <si>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</si>
  <si>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</si>
  <si>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</si>
  <si>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</si>
  <si>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</si>
  <si>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</si>
  <si>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</si>
  <si>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</si>
  <si>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</si>
  <si>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</si>
  <si>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</si>
  <si>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</si>
  <si>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</si>
  <si>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</si>
  <si>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</si>
  <si>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</si>
  <si>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</si>
  <si>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</si>
  <si>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</si>
  <si>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</si>
  <si>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</si>
  <si>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</si>
  <si>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</si>
  <si>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</si>
  <si>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</si>
  <si>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</si>
  <si>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</si>
  <si>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</si>
  <si>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</si>
  <si>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</si>
  <si>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</si>
  <si>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</si>
  <si>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</si>
  <si>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</si>
  <si>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</si>
  <si>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</si>
  <si>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</si>
  <si>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</si>
  <si>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</si>
  <si>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</si>
  <si>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</si>
  <si>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</si>
  <si>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</si>
  <si>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</si>
  <si>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</si>
  <si>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</si>
  <si>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</si>
  <si>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</si>
  <si>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</si>
  <si>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</si>
  <si>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</si>
  <si>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</si>
  <si>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</si>
  <si>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</si>
  <si>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</si>
  <si>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</si>
  <si>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</si>
  <si>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</si>
  <si>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</si>
  <si>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</si>
  <si>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</si>
  <si>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</si>
  <si>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</si>
  <si>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</si>
  <si>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</si>
  <si>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</si>
  <si>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</si>
  <si>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</si>
  <si>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</si>
  <si>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</si>
  <si>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</si>
  <si>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</si>
  <si>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</si>
  <si>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</si>
  <si>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</si>
  <si>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</si>
  <si>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</si>
  <si>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</si>
  <si>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</si>
  <si>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</si>
  <si>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</si>
  <si>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</si>
  <si>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</si>
  <si>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</si>
  <si>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</si>
  <si>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</si>
  <si>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</si>
  <si>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</si>
  <si>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</si>
  <si>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</si>
  <si>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</si>
  <si>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</si>
  <si>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</si>
  <si>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</si>
  <si>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</si>
  <si>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</si>
  <si>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</si>
  <si>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</si>
  <si>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</si>
  <si>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</si>
  <si>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</si>
  <si>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</si>
  <si>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</si>
  <si>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</si>
  <si>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</si>
  <si>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</si>
  <si>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</si>
  <si>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</si>
  <si>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</si>
  <si>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</si>
  <si>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</si>
  <si>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</si>
  <si>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</si>
  <si>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</si>
  <si>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</si>
  <si>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</si>
  <si>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</si>
  <si>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</si>
  <si>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</si>
  <si>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</si>
  <si>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</si>
  <si>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</si>
  <si>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</si>
  <si>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</si>
  <si>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</si>
  <si>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</si>
  <si>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</si>
  <si>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</si>
  <si>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</si>
  <si>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</si>
  <si>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</si>
  <si>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</si>
  <si>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</si>
  <si>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</si>
  <si>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</si>
  <si>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</si>
  <si>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</si>
  <si>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</si>
  <si>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</si>
  <si>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</si>
  <si>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</si>
  <si>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</si>
  <si>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</si>
  <si>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</si>
  <si>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</si>
  <si>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</si>
  <si>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</si>
  <si>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</si>
  <si>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</si>
  <si>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</si>
  <si>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</si>
  <si>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</si>
  <si>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</si>
  <si>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</si>
  <si>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</si>
  <si>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</si>
  <si>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</si>
  <si>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</si>
  <si>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</si>
  <si>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</si>
  <si>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</si>
  <si>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</si>
  <si>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</si>
  <si>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</si>
  <si>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</si>
  <si>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</si>
  <si>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</si>
  <si>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</si>
  <si>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</si>
  <si>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</si>
  <si>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</si>
  <si>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</si>
  <si>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</si>
  <si>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</si>
  <si>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</si>
  <si>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</si>
  <si>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</si>
  <si>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</si>
  <si>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</si>
  <si>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</si>
  <si>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</si>
  <si>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</si>
  <si>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</si>
  <si>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</si>
  <si>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</si>
  <si>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</si>
  <si>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</si>
  <si>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</si>
  <si>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</si>
  <si>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</si>
  <si>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</si>
  <si>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</si>
  <si>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</si>
  <si>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</si>
  <si>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</si>
  <si>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</si>
  <si>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</si>
  <si>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</si>
  <si>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</si>
  <si>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</si>
  <si>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</si>
  <si>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</si>
  <si>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</si>
  <si>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</si>
  <si>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</si>
  <si>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</si>
  <si>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</si>
  <si>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</si>
  <si>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</si>
  <si>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</si>
  <si>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</si>
  <si>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</si>
  <si>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</si>
  <si>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</si>
  <si>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</si>
  <si>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</si>
  <si>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</si>
  <si>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</si>
  <si>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</si>
  <si>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</si>
  <si>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</si>
  <si>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</si>
  <si>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</si>
  <si>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</si>
  <si>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</si>
  <si>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</si>
  <si>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</si>
  <si>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</si>
  <si>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</si>
  <si>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</si>
  <si>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</si>
  <si>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</si>
  <si>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</si>
  <si>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</si>
  <si>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</si>
  <si>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</si>
  <si>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</si>
  <si>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</si>
  <si>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</si>
  <si>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</si>
  <si>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</si>
  <si>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</si>
  <si>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</si>
  <si>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</si>
  <si>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</si>
  <si>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</si>
  <si>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</si>
  <si>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</si>
  <si>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</si>
  <si>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</si>
  <si>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</si>
  <si>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</si>
  <si>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</si>
  <si>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</si>
  <si>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</si>
  <si>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</si>
  <si>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</si>
  <si>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</si>
  <si>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</si>
  <si>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</si>
  <si>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</si>
  <si>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</si>
  <si>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</si>
  <si>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</si>
  <si>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</si>
  <si>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</si>
  <si>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</si>
  <si>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</si>
  <si>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</si>
  <si>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</si>
  <si>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</si>
  <si>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</si>
  <si>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</si>
  <si>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</si>
  <si>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</si>
  <si>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</si>
  <si>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</si>
  <si>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</si>
  <si>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</si>
  <si>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</si>
  <si>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</si>
  <si>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</si>
  <si>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</si>
  <si>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</si>
  <si>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</si>
  <si>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</si>
  <si>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</si>
  <si>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</si>
  <si>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</si>
  <si>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</si>
  <si>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</si>
  <si>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</si>
  <si>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</si>
  <si>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</si>
  <si>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</si>
  <si>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</si>
  <si>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</si>
  <si>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</si>
  <si>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</si>
  <si>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</si>
  <si>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</si>
  <si>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</si>
  <si>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</si>
  <si>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</si>
  <si>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</si>
  <si>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</si>
  <si>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</si>
  <si>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</si>
  <si>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</si>
  <si>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</si>
  <si>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</si>
  <si>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</si>
  <si>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</si>
  <si>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</si>
  <si>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</si>
  <si>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</si>
  <si>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</si>
  <si>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</si>
  <si>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</si>
  <si>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</si>
  <si>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</si>
  <si>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</si>
  <si>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</si>
  <si>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</si>
  <si>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</si>
  <si>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</si>
  <si>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</si>
  <si>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</si>
  <si>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</si>
  <si>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</si>
  <si>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</si>
  <si>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</si>
  <si>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</si>
  <si>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</si>
  <si>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</si>
  <si>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</si>
  <si>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</si>
  <si>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</si>
  <si>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</si>
  <si>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</si>
  <si>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</si>
  <si>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</si>
  <si>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</si>
  <si>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</si>
  <si>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</si>
  <si>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</si>
  <si>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</si>
  <si>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</si>
  <si>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</si>
  <si>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</si>
  <si>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</si>
  <si>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</si>
  <si>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</si>
  <si>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</si>
  <si>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</si>
  <si>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</si>
  <si>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</si>
  <si>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</si>
  <si>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</si>
  <si>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</si>
  <si>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</si>
  <si>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</si>
  <si>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</si>
  <si>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</si>
  <si>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</si>
  <si>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</si>
  <si>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</si>
  <si>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</si>
  <si>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</si>
  <si>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</si>
  <si>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</si>
  <si>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</si>
  <si>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</si>
  <si>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</si>
  <si>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</si>
  <si>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</si>
  <si>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</si>
  <si>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</si>
  <si>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</si>
  <si>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</si>
  <si>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</si>
  <si>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</si>
  <si>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</si>
  <si>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</si>
  <si>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</si>
  <si>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</si>
  <si>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</si>
  <si>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</si>
  <si>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</si>
  <si>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</si>
  <si>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</si>
  <si>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</si>
  <si>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</si>
  <si>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</si>
  <si>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</si>
  <si>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</si>
  <si>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</si>
  <si>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</si>
  <si>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</si>
  <si>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</si>
  <si>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</si>
  <si>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</si>
  <si>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</si>
  <si>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</si>
  <si>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</si>
  <si>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</si>
  <si>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</si>
  <si>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</si>
  <si>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</si>
  <si>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</si>
  <si>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</si>
  <si>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</si>
  <si>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</si>
  <si>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</si>
  <si>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</si>
  <si>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</si>
  <si>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</si>
  <si>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</si>
  <si>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</si>
  <si>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</si>
  <si>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</si>
  <si>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</si>
  <si>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</si>
  <si>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</si>
  <si>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</si>
  <si>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</si>
  <si>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</si>
  <si>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</si>
  <si>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</si>
  <si>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</si>
  <si>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</si>
  <si>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</si>
  <si>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</si>
  <si>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</si>
  <si>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</si>
  <si>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</si>
  <si>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</si>
  <si>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</si>
  <si>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</si>
  <si>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</si>
  <si>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</si>
  <si>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</si>
  <si>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</si>
  <si>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</si>
  <si>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</si>
  <si>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</si>
  <si>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</si>
  <si>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</si>
  <si>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</si>
  <si>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</si>
  <si>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</si>
  <si>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</si>
  <si>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</si>
  <si>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</si>
  <si>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</si>
  <si>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</si>
  <si>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</si>
  <si>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</si>
  <si>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</si>
  <si>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</si>
  <si>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</si>
  <si>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</si>
  <si>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</si>
  <si>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</si>
  <si>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</si>
  <si>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</si>
  <si>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</si>
  <si>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</si>
  <si>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</si>
  <si>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</si>
  <si>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</si>
  <si>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</si>
  <si>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</si>
  <si>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</si>
  <si>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</si>
  <si>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</si>
  <si>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</si>
  <si>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</si>
  <si>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</si>
  <si>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</si>
  <si>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</si>
  <si>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</si>
  <si>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</si>
  <si>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</si>
  <si>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</si>
  <si>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</si>
  <si>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</si>
  <si>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</si>
  <si>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</si>
  <si>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</si>
  <si>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</si>
  <si>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</si>
  <si>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</si>
  <si>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</si>
  <si>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</si>
  <si>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</si>
  <si>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</si>
  <si>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</si>
  <si>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</si>
  <si>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</si>
  <si>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</si>
  <si>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</si>
  <si>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</si>
  <si>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</si>
  <si>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</si>
  <si>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</si>
  <si>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</si>
  <si>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</si>
  <si>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</si>
  <si>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</si>
  <si>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</si>
  <si>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</si>
  <si>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</si>
  <si>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</si>
  <si>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</si>
  <si>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</si>
  <si>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</si>
  <si>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</si>
  <si>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</si>
  <si>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</si>
  <si>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</si>
  <si>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</si>
  <si>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</si>
  <si>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</si>
  <si>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</si>
  <si>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</si>
  <si>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</si>
  <si>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</si>
  <si>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</si>
  <si>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</si>
  <si>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</si>
  <si>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</si>
  <si>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</si>
  <si>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</si>
  <si>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</si>
  <si>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</si>
  <si>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</si>
  <si>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</si>
  <si>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</si>
  <si>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</si>
  <si>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</si>
  <si>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</si>
  <si>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</si>
  <si>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</si>
  <si>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</si>
  <si>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</si>
  <si>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</si>
  <si>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</si>
  <si>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</si>
  <si>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</si>
  <si>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</si>
  <si>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</si>
  <si>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</si>
  <si>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</si>
  <si>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</si>
  <si>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</si>
  <si>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</si>
  <si>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</si>
  <si>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</si>
  <si>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</si>
  <si>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</si>
  <si>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</si>
  <si>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</si>
  <si>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</si>
  <si>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</si>
  <si>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</si>
  <si>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</si>
  <si>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</si>
  <si>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</si>
  <si>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</si>
  <si>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</si>
  <si>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</si>
  <si>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</si>
  <si>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</si>
  <si>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</si>
  <si>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</si>
  <si>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</si>
  <si>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</si>
  <si>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</si>
  <si>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</si>
  <si>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</si>
  <si>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</si>
  <si>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</si>
  <si>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</si>
  <si>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</si>
  <si>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</si>
  <si>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</si>
  <si>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</si>
  <si>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</si>
  <si>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</si>
  <si>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</si>
  <si>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</si>
  <si>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</si>
  <si>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</si>
  <si>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</si>
  <si>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</si>
  <si>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</si>
  <si>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</si>
  <si>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</si>
  <si>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</si>
  <si>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</si>
  <si>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</si>
  <si>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</si>
  <si>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</si>
  <si>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</si>
  <si>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</si>
  <si>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</si>
  <si>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</si>
  <si>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</si>
  <si>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</si>
  <si>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</si>
  <si>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</si>
  <si>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</si>
  <si>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</si>
  <si>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</si>
  <si>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</si>
  <si>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</si>
  <si>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</si>
  <si>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</si>
  <si>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</si>
  <si>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</si>
  <si>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</si>
  <si>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</si>
  <si>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</si>
  <si>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</si>
  <si>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</si>
  <si>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</si>
  <si>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</si>
  <si>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</si>
  <si>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</si>
  <si>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</si>
  <si>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</si>
  <si>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</si>
  <si>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</si>
  <si>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</si>
  <si>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</si>
  <si>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</si>
  <si>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</si>
  <si>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</si>
  <si>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</si>
  <si>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</si>
  <si>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</si>
  <si>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</si>
  <si>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</si>
  <si>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</si>
  <si>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</si>
  <si>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</si>
  <si>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</si>
  <si>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</si>
  <si>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</si>
  <si>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</si>
  <si>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</si>
  <si>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</si>
  <si>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</si>
  <si>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</si>
  <si>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</si>
  <si>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</si>
  <si>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</si>
  <si>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</si>
  <si>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</si>
  <si>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</si>
  <si>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</si>
  <si>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</si>
  <si>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</si>
  <si>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</si>
  <si>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</si>
  <si>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</si>
  <si>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</si>
  <si>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</si>
  <si>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</si>
  <si>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</si>
  <si>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</si>
  <si>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</si>
  <si>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</si>
  <si>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</si>
  <si>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</si>
  <si>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</si>
  <si>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</si>
  <si>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</si>
  <si>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</si>
  <si>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</si>
  <si>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</si>
  <si>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</si>
  <si>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</si>
  <si>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</si>
  <si>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</si>
  <si>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</si>
  <si>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</si>
  <si>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</si>
  <si>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</si>
  <si>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</si>
  <si>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</si>
  <si>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</si>
  <si>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</si>
  <si>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</si>
  <si>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</si>
  <si>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</si>
  <si>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</si>
  <si>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</si>
  <si>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</si>
  <si>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</si>
  <si>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</si>
  <si>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</si>
  <si>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</si>
  <si>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</si>
  <si>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</si>
  <si>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</si>
  <si>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</si>
  <si>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</si>
  <si>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</si>
  <si>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</si>
  <si>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</si>
  <si>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</si>
  <si>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</si>
  <si>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</si>
  <si>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</si>
  <si>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</si>
  <si>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</si>
  <si>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</si>
  <si>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</si>
  <si>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</si>
  <si>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</si>
  <si>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</si>
  <si>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</si>
  <si>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</si>
  <si>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</si>
  <si>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</si>
  <si>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</si>
  <si>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</si>
  <si>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</si>
  <si>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</si>
  <si>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</si>
  <si>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</si>
  <si>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</si>
  <si>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</si>
  <si>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</si>
  <si>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</si>
  <si>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</si>
  <si>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</si>
  <si>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</si>
  <si>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</si>
  <si>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</si>
  <si>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</si>
  <si>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</si>
  <si>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</si>
  <si>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</si>
  <si>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</si>
  <si>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</si>
  <si>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</si>
  <si>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</si>
  <si>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</si>
  <si>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</si>
  <si>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</si>
  <si>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</si>
  <si>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</si>
  <si>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</si>
  <si>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</si>
  <si>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</si>
  <si>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</si>
  <si>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</si>
  <si>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</si>
  <si>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</si>
  <si>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</si>
  <si>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</si>
  <si>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</si>
  <si>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</si>
  <si>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</si>
  <si>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</si>
  <si>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</si>
  <si>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</si>
  <si>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</si>
  <si>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</si>
  <si>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</si>
  <si>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</si>
  <si>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</si>
  <si>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</si>
  <si>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</si>
  <si>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</si>
  <si>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</si>
  <si>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</si>
  <si>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</si>
  <si>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</si>
  <si>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</si>
  <si>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</si>
  <si>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</si>
  <si>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</si>
  <si>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</si>
  <si>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</si>
  <si>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</si>
  <si>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</si>
  <si>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</si>
  <si>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</si>
  <si>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</si>
  <si>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</si>
  <si>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</si>
  <si>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</si>
  <si>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</si>
  <si>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</si>
  <si>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</si>
  <si>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</si>
  <si>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</si>
  <si>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</si>
  <si>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</si>
  <si>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</si>
  <si>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</si>
  <si>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</si>
  <si>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</si>
  <si>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</si>
  <si>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</si>
  <si>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</si>
  <si>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</si>
  <si>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</si>
  <si>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</si>
  <si>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</si>
  <si>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</si>
  <si>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</si>
  <si>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</si>
  <si>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</si>
  <si>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</si>
  <si>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</si>
  <si>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</si>
  <si>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</si>
  <si>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</si>
  <si>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</si>
  <si>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</si>
  <si>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</si>
  <si>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</si>
  <si>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</si>
  <si>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</si>
  <si>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</si>
  <si>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</si>
  <si>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</si>
  <si>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</si>
  <si>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</si>
  <si>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</si>
  <si>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</si>
  <si>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</si>
  <si>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</si>
  <si>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</si>
  <si>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</si>
  <si>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</si>
  <si>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</si>
  <si>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</si>
  <si>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</si>
  <si>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</si>
  <si>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</si>
  <si>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</si>
  <si>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</si>
  <si>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</si>
  <si>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</si>
  <si>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</si>
  <si>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</si>
  <si>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</si>
  <si>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</si>
  <si>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</si>
  <si>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</si>
  <si>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</si>
  <si>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</si>
  <si>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</si>
  <si>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</si>
  <si>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</si>
  <si>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</si>
  <si>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</si>
  <si>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</si>
  <si>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</si>
  <si>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</si>
  <si>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</si>
  <si>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</si>
  <si>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</si>
  <si>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</si>
  <si>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</si>
  <si>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</si>
  <si>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</si>
  <si>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</si>
  <si>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</si>
  <si>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</si>
  <si>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</si>
  <si>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</si>
  <si>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</si>
  <si>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</si>
  <si>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</si>
  <si>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</si>
  <si>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</si>
  <si>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</si>
  <si>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</si>
  <si>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</si>
  <si>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</si>
  <si>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</si>
  <si>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</si>
  <si>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</si>
  <si>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</si>
  <si>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</si>
  <si>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</si>
  <si>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</si>
  <si>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</si>
  <si>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</si>
  <si>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</si>
  <si>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</si>
  <si>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</si>
  <si>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</si>
  <si>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</si>
  <si>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</si>
  <si>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</si>
  <si>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</si>
  <si>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</si>
  <si>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</si>
  <si>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</si>
  <si>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</si>
  <si>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</si>
  <si>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</si>
  <si>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</si>
  <si>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</si>
  <si>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</si>
  <si>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</si>
  <si>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</si>
  <si>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</si>
  <si>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</si>
  <si>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</si>
  <si>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</si>
  <si>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</si>
  <si>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</si>
  <si>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</si>
  <si>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</si>
  <si>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</si>
  <si>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</si>
  <si>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</si>
  <si>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</si>
  <si>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</si>
  <si>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</si>
  <si>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</si>
  <si>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</si>
  <si>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</si>
  <si>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</si>
  <si>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</si>
  <si>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</si>
  <si>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</si>
  <si>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</si>
  <si>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</si>
  <si>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</si>
  <si>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</si>
  <si>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</si>
  <si>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</si>
  <si>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</si>
  <si>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</si>
  <si>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</si>
  <si>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</si>
  <si>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</si>
  <si>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</si>
  <si>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</si>
  <si>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</si>
  <si>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</si>
  <si>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</si>
  <si>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</si>
  <si>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</si>
  <si>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</si>
  <si>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</si>
  <si>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</si>
  <si>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</si>
  <si>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</si>
  <si>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</si>
  <si>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</si>
  <si>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</si>
  <si>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</si>
  <si>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</si>
  <si>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</si>
  <si>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</si>
  <si>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</si>
  <si>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</si>
  <si>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</si>
  <si>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</si>
  <si>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</si>
  <si>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</si>
  <si>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</si>
  <si>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</si>
  <si>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</si>
  <si>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</si>
  <si>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</si>
  <si>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</si>
  <si>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</si>
  <si>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</si>
  <si>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</si>
  <si>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</si>
  <si>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</si>
  <si>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</si>
  <si>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</si>
  <si>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</si>
  <si>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</si>
  <si>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</si>
  <si>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</si>
  <si>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</si>
  <si>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</si>
  <si>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</si>
  <si>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</si>
  <si>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</si>
  <si>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</si>
  <si>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</si>
  <si>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</si>
  <si>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</si>
  <si>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</si>
  <si>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</si>
  <si>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</si>
  <si>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</si>
  <si>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</si>
  <si>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</si>
  <si>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</si>
  <si>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</si>
  <si>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</si>
  <si>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</si>
  <si>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</si>
  <si>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</si>
  <si>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</si>
  <si>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</si>
  <si>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</si>
  <si>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</si>
  <si>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</si>
  <si>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</si>
  <si>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</si>
  <si>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</si>
  <si>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</si>
  <si>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</si>
  <si>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</si>
  <si>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</si>
  <si>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</si>
  <si>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</si>
  <si>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</si>
  <si>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</si>
  <si>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</si>
  <si>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</si>
  <si>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</si>
  <si>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</si>
  <si>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</si>
  <si>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</si>
  <si>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</si>
  <si>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</si>
  <si>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</si>
  <si>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</si>
  <si>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</si>
  <si>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</si>
  <si>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</si>
  <si>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</si>
  <si>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</si>
  <si>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</si>
  <si>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</si>
  <si>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</si>
  <si>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</si>
  <si>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</si>
  <si>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</si>
  <si>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</si>
  <si>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</si>
  <si>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</si>
  <si>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</si>
  <si>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</si>
  <si>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</si>
  <si>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</si>
  <si>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</si>
  <si>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</si>
  <si>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</si>
  <si>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</si>
  <si>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</si>
  <si>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</si>
  <si>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</si>
  <si>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</si>
  <si>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</si>
  <si>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</si>
  <si>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</si>
  <si>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</si>
  <si>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</si>
  <si>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</si>
  <si>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</si>
  <si>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</si>
  <si>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</si>
  <si>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</si>
  <si>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</si>
  <si>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</si>
  <si>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</si>
  <si>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</si>
  <si>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</si>
  <si>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</si>
  <si>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</si>
  <si>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</si>
  <si>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</si>
  <si>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</si>
  <si>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</si>
  <si>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</si>
  <si>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</si>
  <si>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</si>
  <si>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</si>
  <si>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</si>
  <si>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</si>
  <si>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</si>
  <si>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</si>
  <si>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</si>
  <si>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</si>
  <si>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</si>
  <si>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</si>
  <si>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</si>
  <si>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</si>
  <si>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</si>
  <si>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</si>
  <si>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</si>
  <si>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</si>
  <si>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</si>
  <si>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</si>
  <si>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</si>
  <si>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</si>
  <si>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</si>
  <si>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</si>
  <si>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</si>
  <si>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</si>
  <si>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</si>
  <si>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</si>
  <si>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</si>
  <si>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</si>
  <si>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</si>
  <si>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</si>
  <si>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</si>
  <si>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</si>
  <si>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</si>
  <si>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</si>
  <si>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</si>
  <si>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</si>
  <si>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</si>
  <si>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</si>
  <si>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</si>
  <si>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</si>
  <si>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</si>
  <si>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</si>
  <si>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</si>
  <si>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</si>
  <si>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</si>
  <si>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</si>
  <si>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</si>
  <si>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</si>
  <si>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</si>
  <si>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</si>
  <si>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</si>
  <si>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</si>
  <si>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</si>
  <si>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</si>
  <si>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</si>
  <si>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</si>
  <si>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</si>
  <si>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</si>
  <si>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</si>
  <si>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</si>
  <si>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</si>
  <si>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</si>
  <si>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</si>
  <si>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</si>
  <si>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</si>
  <si>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</si>
  <si>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</si>
  <si>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</si>
  <si>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</si>
  <si>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</si>
  <si>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</si>
  <si>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</si>
  <si>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</si>
  <si>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</si>
  <si>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</si>
  <si>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</si>
  <si>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</si>
  <si>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</si>
  <si>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</si>
  <si>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</si>
  <si>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</si>
  <si>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</si>
  <si>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</si>
  <si>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</si>
  <si>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</si>
  <si>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</si>
  <si>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</si>
  <si>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</si>
  <si>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</si>
  <si>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</si>
  <si>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</si>
  <si>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</si>
  <si>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</si>
  <si>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</si>
  <si>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</si>
  <si>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</si>
  <si>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</si>
  <si>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</si>
  <si>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</si>
  <si>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</si>
  <si>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</si>
  <si>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</si>
  <si>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</si>
  <si>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</si>
  <si>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</si>
  <si>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</si>
  <si>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</si>
  <si>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</si>
  <si>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</si>
  <si>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</si>
  <si>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</si>
  <si>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</si>
  <si>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</si>
  <si>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</si>
  <si>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</si>
  <si>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</si>
  <si>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</si>
  <si>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</si>
  <si>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</si>
  <si>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</si>
  <si>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</si>
  <si>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</si>
  <si>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</si>
  <si>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</si>
  <si>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</si>
  <si>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</si>
  <si>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</si>
  <si>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</si>
  <si>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</si>
  <si>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</si>
  <si>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</si>
  <si>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</si>
  <si>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</si>
  <si>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</si>
  <si>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</si>
  <si>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</si>
  <si>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</si>
  <si>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</si>
  <si>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</si>
  <si>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</si>
  <si>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</si>
  <si>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</si>
  <si>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</si>
  <si>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</si>
  <si>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</si>
  <si>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</si>
  <si>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</si>
  <si>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</si>
  <si>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</si>
  <si>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</si>
  <si>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</si>
  <si>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</si>
  <si>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</si>
  <si>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</si>
  <si>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</si>
  <si>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</si>
  <si>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</si>
  <si>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</si>
  <si>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</si>
  <si>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</si>
  <si>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</si>
  <si>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</si>
  <si>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</si>
  <si>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</si>
  <si>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</si>
  <si>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</si>
  <si>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</si>
  <si>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</si>
  <si>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</si>
  <si>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</si>
  <si>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</si>
  <si>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</si>
  <si>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</si>
  <si>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</si>
  <si>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</si>
  <si>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</si>
  <si>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</si>
  <si>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</si>
  <si>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</si>
  <si>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</si>
  <si>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</si>
  <si>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</si>
  <si>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</si>
  <si>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</si>
  <si>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</si>
  <si>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</si>
  <si>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</si>
  <si>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</si>
  <si>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</si>
  <si>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</si>
  <si>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</si>
  <si>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</si>
  <si>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</si>
  <si>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</si>
  <si>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</si>
  <si>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</si>
  <si>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</si>
  <si>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</si>
  <si>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</si>
  <si>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</si>
  <si>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</si>
  <si>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</si>
  <si>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</si>
  <si>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</si>
  <si>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</si>
  <si>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</si>
  <si>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</si>
  <si>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</si>
  <si>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</si>
  <si>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</si>
  <si>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</si>
  <si>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</si>
  <si>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</si>
  <si>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</si>
  <si>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</si>
  <si>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</si>
  <si>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</si>
  <si>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</si>
  <si>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</si>
  <si>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</si>
  <si>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</si>
  <si>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</si>
  <si>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</si>
  <si>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</si>
  <si>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</si>
  <si>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</si>
  <si>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</si>
  <si>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</si>
  <si>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</si>
  <si>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</si>
  <si>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</si>
  <si>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</si>
  <si>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</si>
  <si>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</si>
  <si>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</si>
  <si>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</si>
  <si>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</si>
  <si>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</si>
  <si>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</si>
  <si>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</si>
  <si>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</si>
  <si>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</si>
  <si>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</si>
  <si>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</si>
  <si>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</si>
  <si>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</si>
  <si>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</si>
  <si>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</si>
  <si>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</si>
  <si>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</si>
  <si>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</si>
  <si>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</si>
  <si>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</si>
  <si>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</si>
  <si>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</si>
  <si>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</si>
  <si>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</si>
  <si>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</si>
  <si>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</si>
  <si>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</si>
  <si>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</si>
  <si>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</si>
  <si>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</si>
  <si>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</si>
  <si>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</si>
  <si>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</si>
  <si>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</si>
  <si>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</si>
  <si>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</si>
  <si>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</si>
  <si>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</si>
  <si>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</si>
  <si>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</si>
  <si>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</si>
  <si>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</si>
  <si>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</si>
  <si>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</si>
  <si>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</si>
  <si>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</si>
  <si>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</si>
  <si>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</si>
  <si>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</si>
  <si>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</si>
  <si>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</si>
  <si>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</si>
  <si>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</si>
  <si>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</si>
  <si>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</si>
  <si>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</si>
  <si>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</si>
  <si>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</si>
  <si>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</si>
  <si>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</si>
  <si>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</si>
  <si>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</si>
  <si>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</si>
  <si>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</si>
  <si>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</si>
  <si>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</si>
  <si>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</si>
  <si>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</si>
  <si>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</si>
  <si>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</si>
  <si>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</si>
  <si>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</si>
  <si>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</si>
  <si>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</si>
  <si>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</si>
  <si>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</si>
  <si>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</si>
  <si>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</si>
  <si>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</si>
  <si>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</si>
  <si>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</si>
  <si>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</si>
  <si>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</si>
  <si>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</si>
  <si>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</si>
  <si>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</si>
  <si>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</si>
  <si>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</si>
  <si>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</si>
  <si>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</si>
  <si>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</si>
  <si>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</si>
  <si>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</si>
  <si>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</si>
  <si>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</si>
  <si>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</si>
  <si>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</si>
  <si>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</si>
  <si>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</si>
  <si>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</si>
  <si>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</si>
  <si>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</si>
  <si>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</si>
  <si>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</si>
  <si>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</si>
  <si>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</si>
  <si>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</si>
  <si>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</si>
  <si>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</si>
  <si>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</si>
  <si>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</si>
  <si>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</si>
  <si>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</si>
  <si>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</si>
  <si>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</si>
  <si>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</si>
  <si>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</si>
  <si>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</si>
  <si>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</si>
  <si>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</si>
  <si>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</si>
  <si>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</si>
  <si>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</si>
  <si>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</si>
  <si>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</si>
  <si>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</si>
  <si>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</si>
  <si>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</si>
  <si>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</si>
  <si>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</si>
  <si>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</si>
  <si>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</si>
  <si>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</si>
  <si>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</si>
  <si>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</si>
  <si>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</si>
  <si>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</si>
  <si>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</si>
  <si>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</si>
  <si>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</si>
  <si>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</si>
  <si>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</si>
  <si>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</si>
  <si>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</si>
  <si>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</si>
  <si>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</si>
  <si>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</si>
  <si>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</si>
  <si>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</si>
  <si>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</si>
  <si>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</si>
  <si>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</si>
  <si>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</si>
  <si>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</si>
  <si>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</si>
  <si>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</si>
  <si>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</si>
  <si>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</si>
  <si>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</si>
  <si>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</si>
  <si>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</si>
  <si>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</si>
  <si>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</si>
  <si>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</si>
  <si>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</si>
  <si>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</si>
  <si>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</si>
  <si>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</si>
  <si>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</si>
  <si>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</si>
  <si>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</si>
  <si>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</si>
  <si>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</si>
  <si>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</si>
  <si>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</si>
  <si>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</si>
  <si>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</si>
  <si>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</si>
  <si>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</si>
  <si>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</si>
  <si>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</si>
  <si>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</si>
  <si>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</si>
  <si>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</si>
  <si>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</si>
  <si>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</si>
  <si>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</si>
  <si>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</si>
  <si>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</si>
  <si>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</si>
  <si>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</si>
  <si>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</si>
  <si>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</si>
  <si>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</si>
  <si>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</si>
  <si>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</si>
  <si>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</si>
  <si>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</si>
  <si>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</si>
  <si>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</si>
  <si>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</si>
  <si>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</si>
  <si>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</si>
  <si>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</si>
  <si>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</si>
  <si>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</si>
  <si>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</si>
  <si>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</si>
  <si>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</si>
  <si>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</si>
  <si>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</si>
  <si>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</si>
  <si>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</si>
  <si>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</si>
  <si>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</si>
  <si>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</si>
  <si>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</si>
  <si>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</si>
  <si>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</si>
  <si>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</si>
  <si>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</si>
  <si>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</si>
  <si>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</si>
  <si>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</si>
  <si>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</si>
  <si>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</si>
  <si>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</si>
  <si>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</si>
  <si>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</si>
  <si>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</si>
  <si>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</si>
  <si>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</si>
  <si>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</si>
  <si>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</si>
  <si>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</si>
  <si>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</si>
  <si>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</si>
  <si>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</si>
  <si>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</si>
  <si>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</si>
  <si>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</si>
  <si>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</si>
  <si>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</si>
  <si>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</si>
  <si>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</si>
  <si>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</si>
  <si>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</si>
  <si>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</si>
  <si>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</si>
  <si>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</si>
  <si>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</si>
  <si>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</si>
  <si>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</si>
  <si>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</si>
  <si>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</si>
  <si>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</si>
  <si>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</si>
  <si>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</si>
  <si>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</si>
  <si>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</si>
  <si>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</si>
  <si>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</si>
  <si>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</si>
  <si>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</si>
  <si>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</si>
  <si>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</si>
  <si>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</si>
  <si>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</si>
  <si>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</si>
  <si>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</si>
  <si>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</si>
  <si>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</si>
  <si>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</si>
  <si>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</si>
  <si>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</si>
  <si>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</si>
  <si>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</si>
  <si>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</si>
  <si>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</si>
  <si>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</si>
  <si>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</si>
  <si>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</si>
  <si>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</si>
  <si>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</si>
  <si>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</si>
  <si>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</si>
  <si>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</si>
  <si>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</si>
  <si>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</si>
  <si>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</si>
  <si>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</si>
  <si>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</si>
  <si>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</si>
  <si>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</si>
  <si>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</si>
  <si>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</si>
  <si>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</si>
  <si>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</si>
  <si>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</si>
  <si>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</si>
  <si>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</si>
  <si>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</si>
  <si>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</si>
  <si>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</si>
  <si>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</si>
  <si>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</si>
  <si>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</si>
  <si>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</si>
  <si>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</si>
  <si>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</si>
  <si>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</si>
  <si>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</si>
  <si>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</si>
  <si>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</si>
  <si>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</si>
  <si>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</si>
  <si>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</si>
  <si>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</si>
  <si>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</si>
  <si>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</si>
  <si>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</si>
  <si>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</si>
  <si>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</si>
  <si>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</si>
  <si>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</si>
  <si>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</si>
  <si>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</si>
  <si>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</si>
  <si>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</si>
  <si>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</si>
  <si>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</si>
  <si>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</si>
  <si>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</si>
  <si>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</si>
  <si>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</si>
  <si>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</si>
  <si>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</si>
  <si>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</si>
  <si>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</si>
  <si>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</si>
  <si>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</si>
  <si>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</si>
  <si>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</si>
  <si>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</si>
  <si>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</si>
  <si>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</si>
  <si>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</si>
  <si>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</si>
  <si>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</si>
  <si>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</si>
  <si>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</si>
  <si>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</si>
  <si>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</si>
  <si>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</si>
  <si>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</si>
  <si>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</si>
  <si>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</si>
  <si>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</si>
  <si>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</si>
  <si>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</si>
  <si>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</si>
  <si>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</si>
  <si>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</si>
  <si>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</si>
  <si>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</si>
  <si>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</si>
  <si>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</si>
  <si>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</si>
  <si>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</si>
  <si>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</si>
  <si>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</si>
  <si>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</si>
  <si>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</si>
  <si>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</si>
  <si>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</si>
  <si>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</si>
  <si>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</si>
  <si>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</si>
  <si>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</si>
  <si>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</si>
  <si>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</si>
  <si>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</si>
  <si>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</si>
  <si>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</si>
  <si>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</si>
  <si>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</si>
  <si>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</si>
  <si>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</si>
  <si>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</si>
  <si>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</si>
  <si>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</si>
  <si>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</si>
  <si>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</si>
  <si>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</si>
  <si>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</si>
  <si>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</si>
  <si>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</si>
  <si>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</si>
  <si>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</si>
  <si>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</si>
  <si>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</si>
  <si>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</si>
  <si>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</si>
  <si>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</si>
  <si>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</si>
  <si>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</si>
  <si>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</si>
  <si>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</si>
  <si>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</si>
  <si>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</si>
  <si>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</si>
  <si>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</si>
  <si>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</si>
  <si>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</si>
  <si>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</si>
  <si>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</si>
  <si>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</si>
  <si>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</si>
  <si>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</si>
  <si>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</si>
  <si>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</si>
  <si>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</si>
  <si>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</si>
  <si>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</si>
  <si>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</si>
  <si>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</si>
  <si>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</si>
  <si>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</si>
  <si>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</si>
  <si>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</si>
  <si>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</si>
  <si>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</si>
  <si>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</si>
  <si>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</si>
  <si>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</si>
  <si>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</si>
  <si>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</si>
  <si>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</si>
  <si>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</si>
  <si>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</si>
  <si>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</si>
  <si>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</si>
  <si>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</si>
  <si>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</si>
  <si>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</si>
  <si>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</si>
  <si>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</si>
  <si>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</si>
  <si>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</si>
  <si>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</si>
  <si>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</si>
  <si>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</si>
  <si>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</si>
  <si>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</si>
  <si>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</si>
  <si>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</si>
  <si>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</si>
  <si>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</si>
  <si>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</si>
  <si>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</si>
  <si>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</si>
  <si>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</si>
  <si>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</si>
  <si>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</si>
  <si>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</si>
  <si>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</si>
  <si>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</si>
  <si>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</si>
  <si>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</si>
  <si>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</si>
  <si>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</si>
  <si>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</si>
  <si>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</si>
  <si>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</si>
  <si>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</si>
  <si>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</si>
  <si>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</si>
  <si>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</si>
  <si>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</si>
  <si>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</si>
  <si>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</si>
  <si>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</si>
  <si>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</si>
  <si>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</si>
  <si>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</si>
  <si>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</si>
  <si>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</si>
  <si>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</si>
  <si>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</si>
  <si>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</si>
  <si>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</si>
  <si>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</si>
  <si>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</si>
  <si>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</si>
  <si>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</si>
  <si>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</si>
  <si>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</si>
  <si>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</si>
  <si>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</si>
  <si>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</si>
  <si>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</si>
  <si>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</si>
  <si>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</si>
  <si>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</si>
  <si>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</si>
  <si>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</si>
  <si>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</si>
  <si>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</si>
  <si>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</si>
  <si>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</si>
  <si>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</si>
  <si>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</si>
  <si>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</si>
  <si>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</si>
  <si>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</si>
  <si>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</si>
  <si>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</si>
  <si>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</si>
  <si>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</si>
  <si>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</si>
  <si>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</si>
  <si>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</si>
  <si>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</si>
  <si>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</si>
  <si>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</si>
  <si>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</si>
  <si>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</si>
  <si>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</si>
  <si>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</si>
  <si>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</si>
  <si>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</si>
  <si>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</si>
  <si>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</si>
  <si>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</si>
  <si>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</si>
  <si>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</si>
  <si>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</si>
  <si>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</si>
  <si>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</si>
  <si>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</si>
  <si>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</si>
  <si>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</si>
  <si>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</si>
  <si>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</si>
  <si>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</si>
  <si>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</si>
  <si>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</si>
  <si>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</si>
  <si>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</si>
  <si>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</si>
  <si>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</si>
  <si>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</si>
  <si>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</si>
  <si>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</si>
  <si>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</si>
  <si>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</si>
  <si>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</si>
  <si>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</si>
  <si>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</si>
  <si>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</si>
  <si>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</si>
  <si>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</si>
  <si>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</si>
  <si>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</si>
  <si>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</si>
  <si>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</si>
  <si>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</si>
  <si>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</si>
  <si>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</si>
  <si>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</si>
  <si>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</si>
  <si>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</si>
  <si>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</si>
  <si>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</si>
  <si>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</si>
  <si>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</si>
  <si>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</si>
  <si>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</si>
  <si>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</si>
  <si>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</si>
  <si>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</si>
  <si>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</si>
  <si>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</si>
  <si>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</si>
  <si>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</si>
  <si>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</si>
  <si>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</si>
  <si>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</si>
  <si>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</si>
  <si>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</si>
  <si>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</si>
  <si>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</si>
  <si>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</si>
  <si>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</si>
  <si>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</si>
  <si>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</si>
  <si>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</si>
  <si>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</si>
  <si>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</si>
  <si>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</si>
  <si>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</si>
  <si>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</si>
  <si>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</si>
  <si>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</si>
  <si>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</si>
  <si>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</si>
  <si>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</si>
  <si>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</si>
  <si>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</si>
  <si>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</si>
  <si>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</si>
  <si>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</si>
  <si>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</si>
  <si>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</si>
  <si>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</si>
  <si>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</si>
  <si>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</si>
  <si>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</si>
  <si>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</si>
  <si>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</si>
  <si>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</si>
  <si>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</si>
  <si>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</si>
  <si>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</si>
  <si>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</si>
  <si>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</si>
  <si>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</si>
  <si>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</si>
  <si>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</si>
  <si>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</si>
  <si>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</si>
  <si>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</si>
  <si>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</si>
  <si>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</si>
  <si>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</si>
  <si>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</si>
  <si>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</si>
  <si>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</si>
  <si>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</si>
  <si>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</si>
  <si>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</si>
  <si>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</si>
  <si>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</si>
  <si>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</si>
  <si>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</si>
  <si>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</si>
  <si>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</si>
  <si>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</si>
  <si>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</si>
  <si>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</si>
  <si>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</si>
  <si>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</si>
  <si>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</si>
  <si>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</si>
  <si>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</si>
  <si>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</si>
  <si>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</si>
  <si>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</si>
  <si>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</si>
  <si>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</si>
  <si>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</si>
  <si>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</si>
  <si>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</si>
  <si>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</si>
  <si>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</si>
  <si>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</si>
  <si>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</si>
  <si>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</si>
  <si>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</si>
  <si>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</si>
  <si>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</si>
  <si>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</si>
  <si>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</si>
  <si>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</si>
  <si>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</si>
  <si>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</si>
  <si>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</si>
  <si>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</si>
  <si>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</si>
  <si>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</si>
  <si>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</si>
  <si>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</si>
  <si>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</si>
  <si>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</si>
  <si>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</si>
  <si>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</si>
  <si>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</si>
  <si>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</si>
  <si>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</si>
  <si>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</si>
  <si>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</si>
  <si>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</si>
  <si>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</si>
  <si>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</si>
  <si>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</si>
  <si>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</si>
  <si>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</si>
  <si>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</si>
  <si>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</si>
  <si>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</si>
  <si>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</si>
  <si>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</si>
  <si>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</si>
  <si>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</si>
  <si>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</si>
  <si>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</si>
  <si>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</si>
  <si>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</si>
  <si>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</si>
  <si>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</si>
  <si>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</si>
  <si>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</si>
  <si>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</si>
  <si>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</si>
  <si>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</si>
  <si>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</si>
  <si>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</si>
  <si>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</si>
  <si>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</si>
  <si>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</si>
  <si>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</si>
  <si>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</si>
  <si>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</si>
  <si>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</si>
  <si>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</si>
  <si>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</si>
  <si>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</si>
  <si>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</si>
  <si>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</si>
  <si>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</si>
  <si>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</si>
  <si>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</si>
  <si>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</si>
  <si>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</si>
  <si>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</si>
  <si>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</si>
  <si>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</si>
  <si>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</si>
  <si>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</si>
  <si>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</si>
  <si>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</si>
  <si>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</si>
  <si>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</si>
  <si>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</si>
  <si>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</si>
  <si>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</si>
  <si>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</si>
  <si>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</si>
  <si>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</si>
  <si>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</si>
  <si>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</si>
  <si>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</si>
  <si>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</si>
  <si>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</si>
  <si>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</si>
  <si>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</si>
  <si>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</si>
  <si>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</si>
  <si>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</si>
  <si>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</si>
  <si>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</si>
  <si>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</si>
  <si>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</si>
  <si>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</si>
  <si>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</si>
  <si>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</si>
  <si>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</si>
  <si>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</si>
  <si>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</si>
  <si>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</si>
  <si>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</si>
  <si>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</si>
  <si>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</si>
  <si>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</si>
  <si>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</si>
  <si>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</si>
  <si>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</si>
  <si>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</si>
  <si>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</si>
  <si>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</si>
  <si>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</si>
  <si>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</si>
  <si>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</si>
  <si>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</si>
  <si>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</si>
  <si>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</si>
  <si>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</si>
  <si>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</si>
  <si>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</si>
  <si>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</si>
  <si>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</si>
  <si>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</si>
  <si>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</si>
  <si>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</si>
  <si>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</si>
  <si>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</si>
  <si>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</si>
  <si>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</si>
  <si>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</si>
  <si>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</si>
  <si>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</si>
  <si>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</si>
  <si>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</si>
  <si>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</si>
  <si>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</si>
  <si>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</si>
  <si>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</si>
  <si>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</si>
  <si>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</si>
  <si>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</si>
  <si>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</si>
  <si>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</si>
  <si>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</si>
  <si>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</si>
  <si>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</si>
  <si>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</si>
  <si>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</si>
  <si>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</si>
  <si>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</si>
  <si>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</si>
  <si>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</si>
  <si>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</si>
  <si>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</si>
  <si>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</si>
  <si>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</si>
  <si>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</si>
  <si>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</si>
  <si>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</si>
  <si>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</si>
  <si>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</si>
  <si>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</si>
  <si>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</si>
  <si>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</si>
  <si>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</si>
  <si>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</si>
  <si>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</si>
  <si>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</si>
  <si>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</si>
  <si>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</si>
  <si>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</si>
  <si>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</si>
  <si>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</si>
  <si>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</si>
  <si>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</si>
  <si>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</si>
  <si>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</si>
  <si>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</si>
  <si>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</si>
  <si>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</si>
  <si>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</si>
  <si>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</si>
  <si>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</si>
  <si>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</si>
  <si>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</si>
  <si>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</si>
  <si>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</si>
  <si>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</si>
  <si>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</si>
  <si>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</si>
  <si>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</si>
  <si>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</si>
  <si>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</si>
  <si>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</si>
  <si>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</si>
  <si>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</si>
  <si>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</si>
  <si>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</si>
  <si>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</si>
  <si>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</si>
  <si>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</si>
  <si>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</si>
  <si>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</si>
  <si>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</si>
  <si>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</si>
  <si>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</si>
  <si>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</si>
  <si>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</si>
  <si>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</si>
  <si>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</si>
  <si>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</si>
  <si>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</si>
  <si>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</si>
  <si>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</si>
  <si>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</si>
  <si>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</si>
  <si>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</si>
  <si>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</si>
  <si>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</si>
  <si>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</si>
  <si>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</si>
  <si>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</si>
  <si>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</si>
  <si>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</si>
  <si>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</si>
  <si>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</si>
  <si>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</si>
  <si>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</si>
  <si>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</si>
  <si>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</si>
  <si>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</si>
  <si>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</si>
  <si>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</si>
  <si>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</si>
  <si>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</si>
  <si>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</si>
  <si>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</si>
  <si>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</si>
  <si>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</si>
  <si>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</si>
  <si>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</si>
  <si>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</si>
  <si>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</si>
  <si>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</si>
  <si>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</si>
  <si>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</si>
  <si>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</si>
  <si>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</si>
  <si>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</si>
  <si>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</si>
  <si>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</si>
  <si>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</si>
  <si>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</si>
  <si>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</si>
  <si>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</si>
  <si>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</si>
  <si>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</si>
  <si>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</si>
  <si>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</si>
  <si>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</si>
  <si>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</si>
  <si>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</si>
  <si>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</si>
  <si>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</si>
  <si>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</si>
  <si>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</si>
  <si>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</si>
  <si>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</si>
  <si>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</si>
  <si>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</si>
  <si>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</si>
  <si>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</si>
  <si>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</si>
  <si>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</si>
  <si>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</si>
  <si>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</si>
  <si>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</si>
  <si>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</si>
  <si>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</si>
  <si>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</si>
  <si>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</si>
  <si>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</si>
  <si>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</si>
  <si>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</si>
  <si>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</si>
  <si>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</si>
  <si>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</si>
  <si>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</si>
  <si>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</si>
  <si>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</si>
  <si>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</si>
  <si>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</si>
  <si>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</si>
  <si>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</si>
  <si>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</si>
  <si>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</si>
  <si>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</si>
  <si>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</si>
  <si>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</si>
  <si>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</si>
  <si>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</si>
  <si>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</si>
  <si>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</si>
  <si>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</si>
  <si>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</si>
  <si>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</si>
  <si>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</si>
  <si>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</si>
  <si>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</si>
  <si>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</si>
  <si>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</si>
  <si>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</si>
  <si>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</si>
  <si>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</si>
  <si>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</si>
  <si>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</si>
  <si>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</si>
  <si>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</si>
  <si>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</si>
  <si>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</si>
  <si>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</si>
  <si>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</si>
  <si>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</si>
  <si>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</si>
  <si>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</si>
  <si>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</si>
  <si>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</si>
  <si>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</si>
  <si>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</si>
  <si>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</si>
  <si>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</si>
  <si>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</si>
  <si>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</si>
  <si>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</si>
  <si>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</si>
  <si>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</si>
  <si>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</si>
  <si>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</si>
  <si>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</si>
  <si>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</si>
  <si>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</si>
  <si>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</si>
  <si>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</si>
  <si>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</si>
  <si>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</si>
  <si>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</si>
  <si>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</si>
  <si>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</si>
  <si>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</si>
  <si>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</si>
  <si>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</si>
  <si>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</si>
  <si>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</si>
  <si>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</si>
  <si>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</si>
  <si>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</si>
  <si>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</si>
  <si>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</si>
  <si>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</si>
  <si>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</si>
  <si>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</si>
  <si>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</si>
  <si>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</si>
  <si>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</si>
  <si>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</si>
  <si>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</si>
  <si>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</si>
  <si>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</si>
  <si>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</si>
  <si>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</si>
  <si>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</si>
  <si>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</si>
  <si>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</si>
  <si>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</si>
  <si>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</si>
  <si>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</si>
  <si>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</si>
  <si>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</si>
  <si>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</si>
  <si>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</si>
  <si>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</si>
  <si>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</si>
  <si>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</si>
  <si>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</si>
  <si>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</si>
  <si>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</si>
  <si>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</si>
  <si>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</si>
  <si>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</si>
  <si>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</si>
  <si>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</si>
  <si>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</si>
  <si>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</si>
  <si>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</si>
  <si>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</si>
  <si>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</si>
  <si>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</si>
  <si>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</si>
  <si>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</si>
  <si>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</si>
  <si>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</si>
  <si>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</si>
  <si>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</si>
  <si>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</si>
  <si>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</si>
  <si>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</si>
  <si>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</si>
  <si>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</si>
  <si>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</si>
  <si>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</si>
  <si>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</si>
  <si>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</si>
  <si>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</si>
  <si>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</si>
  <si>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</si>
  <si>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</si>
  <si>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</si>
  <si>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</si>
  <si>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</si>
  <si>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</si>
  <si>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</si>
  <si>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</si>
  <si>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</si>
  <si>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</si>
  <si>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</si>
  <si>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</si>
  <si>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</si>
  <si>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</si>
  <si>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</si>
  <si>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</si>
  <si>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</si>
  <si>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</si>
  <si>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</si>
  <si>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</si>
  <si>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</si>
  <si>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</si>
  <si>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</si>
  <si>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</si>
  <si>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</si>
  <si>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</si>
  <si>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</si>
  <si>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</si>
  <si>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</si>
  <si>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</si>
  <si>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</si>
  <si>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</si>
  <si>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</si>
  <si>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</si>
  <si>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</si>
  <si>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</si>
  <si>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</si>
  <si>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</si>
  <si>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</si>
  <si>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</si>
  <si>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</si>
  <si>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</si>
  <si>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</si>
  <si>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</si>
  <si>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</si>
  <si>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</si>
  <si>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</si>
  <si>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</si>
  <si>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</si>
  <si>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</si>
  <si>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</si>
  <si>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</si>
  <si>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</si>
  <si>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</si>
  <si>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</si>
  <si>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</si>
  <si>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</si>
  <si>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</si>
  <si>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</si>
  <si>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</si>
  <si>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</si>
  <si>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</si>
  <si>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</si>
  <si>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</si>
  <si>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</si>
  <si>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</si>
  <si>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</si>
  <si>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</si>
  <si>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</si>
  <si>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</si>
  <si>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</si>
  <si>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</si>
  <si>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</si>
  <si>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</si>
  <si>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</si>
  <si>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</si>
  <si>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</si>
  <si>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</si>
  <si>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</si>
  <si>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</si>
  <si>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</si>
  <si>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</si>
  <si>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</si>
  <si>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</si>
  <si>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</si>
  <si>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</si>
  <si>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</si>
  <si>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</si>
  <si>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</si>
  <si>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</si>
  <si>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</si>
  <si>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</si>
  <si>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</si>
  <si>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</si>
  <si>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</si>
  <si>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</si>
  <si>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</si>
  <si>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</si>
  <si>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</si>
  <si>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</si>
  <si>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</si>
  <si>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</si>
  <si>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</si>
  <si>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</si>
  <si>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</si>
  <si>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</si>
  <si>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</si>
  <si>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</si>
  <si>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</si>
  <si>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</si>
  <si>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</si>
  <si>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</si>
  <si>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</si>
  <si>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</si>
  <si>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</si>
  <si>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</si>
  <si>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</si>
  <si>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</si>
  <si>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</si>
  <si>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</si>
  <si>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</si>
  <si>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</si>
  <si>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</si>
  <si>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</si>
  <si>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</si>
  <si>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</si>
  <si>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</si>
  <si>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</si>
  <si>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</si>
  <si>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</si>
  <si>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</si>
  <si>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</si>
  <si>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</si>
  <si>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</si>
  <si>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</si>
  <si>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</si>
  <si>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</si>
  <si>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</si>
  <si>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</si>
  <si>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</si>
  <si>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</si>
  <si>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</si>
  <si>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</si>
  <si>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</si>
  <si>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</si>
  <si>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</si>
  <si>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</si>
  <si>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</si>
  <si>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</si>
  <si>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</si>
  <si>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</si>
  <si>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</si>
  <si>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</si>
  <si>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</si>
  <si>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</si>
  <si>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</si>
  <si>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</si>
  <si>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</si>
  <si>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</si>
  <si>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</si>
  <si>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</si>
  <si>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</si>
  <si>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</si>
  <si>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</si>
  <si>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</si>
  <si>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</si>
  <si>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</si>
  <si>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</si>
  <si>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</si>
  <si>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</si>
  <si>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</si>
  <si>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</si>
  <si>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</si>
  <si>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</si>
  <si>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</si>
  <si>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</si>
  <si>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</si>
  <si>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</si>
  <si>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</si>
  <si>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</si>
  <si>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</si>
  <si>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</si>
  <si>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</si>
  <si>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</si>
  <si>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</si>
  <si>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</si>
  <si>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</si>
  <si>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</si>
  <si>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</si>
  <si>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</si>
  <si>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</si>
  <si>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</si>
  <si>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</si>
  <si>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</si>
  <si>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</si>
  <si>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</si>
  <si>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</si>
  <si>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</si>
  <si>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</si>
  <si>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</si>
  <si>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</si>
  <si>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</si>
  <si>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</si>
  <si>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</si>
  <si>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</si>
  <si>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</si>
  <si>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</si>
  <si>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</si>
  <si>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</si>
  <si>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</si>
  <si>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</si>
  <si>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</si>
  <si>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</si>
  <si>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</si>
  <si>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</si>
  <si>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</si>
  <si>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</si>
  <si>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</si>
  <si>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</si>
  <si>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</si>
  <si>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</si>
  <si>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</si>
  <si>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</si>
  <si>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</si>
  <si>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</si>
  <si>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</si>
  <si>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</si>
  <si>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</si>
  <si>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</si>
  <si>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</si>
  <si>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</si>
  <si>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</si>
  <si>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</si>
  <si>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</si>
  <si>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</si>
  <si>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</si>
  <si>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</si>
  <si>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</si>
  <si>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</si>
  <si>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</si>
  <si>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</si>
  <si>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</si>
  <si>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</si>
  <si>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</si>
  <si>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</si>
  <si>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</si>
  <si>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</si>
  <si>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</si>
  <si>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</si>
  <si>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</si>
  <si>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</si>
  <si>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</si>
  <si>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</si>
  <si>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</si>
  <si>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</si>
  <si>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</si>
  <si>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</si>
  <si>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</si>
  <si>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</si>
  <si>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</si>
  <si>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</si>
  <si>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</si>
  <si>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</si>
  <si>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</si>
  <si>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</si>
  <si>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</si>
  <si>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</si>
  <si>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</si>
  <si>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</si>
  <si>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</si>
  <si>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</si>
  <si>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</si>
  <si>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</si>
  <si>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</si>
  <si>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</si>
  <si>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</si>
  <si>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</si>
  <si>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</si>
  <si>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</si>
  <si>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</si>
  <si>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</si>
  <si>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</si>
  <si>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</si>
  <si>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</si>
  <si>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</si>
  <si>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</si>
  <si>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</si>
  <si>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</si>
  <si>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</si>
  <si>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</si>
  <si>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</si>
  <si>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</si>
  <si>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</si>
  <si>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</si>
  <si>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</si>
  <si>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</si>
  <si>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</si>
  <si>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</si>
  <si>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</si>
  <si>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</si>
  <si>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</si>
  <si>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</si>
  <si>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</si>
  <si>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</si>
  <si>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</si>
  <si>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</si>
  <si>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</si>
  <si>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</si>
  <si>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</si>
  <si>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</si>
  <si>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</si>
  <si>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</si>
  <si>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</si>
  <si>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</si>
  <si>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</si>
  <si>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</si>
  <si>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</si>
  <si>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</si>
  <si>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</si>
  <si>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</si>
  <si>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</si>
  <si>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</si>
  <si>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</si>
  <si>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</si>
  <si>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</si>
  <si>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</si>
  <si>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</si>
  <si>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</si>
  <si>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</si>
  <si>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</si>
  <si>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</si>
  <si>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</si>
  <si>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</si>
  <si>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</si>
  <si>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</si>
  <si>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</si>
  <si>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</si>
  <si>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</si>
  <si>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</si>
  <si>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</si>
  <si>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</si>
  <si>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</si>
  <si>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</si>
  <si>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</si>
  <si>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</si>
  <si>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</si>
  <si>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</si>
  <si>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</si>
  <si>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</si>
  <si>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</si>
  <si>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</si>
  <si>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</si>
  <si>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</si>
  <si>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</si>
  <si>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</si>
  <si>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</si>
  <si>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</si>
  <si>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</si>
  <si>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</si>
  <si>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</si>
  <si>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</si>
  <si>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</si>
  <si>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</si>
  <si>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</si>
  <si>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</si>
  <si>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</si>
  <si>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</si>
  <si>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</si>
  <si>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</si>
  <si>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</si>
  <si>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</si>
  <si>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</si>
  <si>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</si>
  <si>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</si>
  <si>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</si>
  <si>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</si>
  <si>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</si>
  <si>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</si>
  <si>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</si>
  <si>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</si>
  <si>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</si>
  <si>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</si>
  <si>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</si>
  <si>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</si>
  <si>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</si>
  <si>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</si>
  <si>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</si>
  <si>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</si>
  <si>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</si>
  <si>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</si>
  <si>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</si>
  <si>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</si>
  <si>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</si>
  <si>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</si>
  <si>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</si>
  <si>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</si>
  <si>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</si>
  <si>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</si>
  <si>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</si>
  <si>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</si>
  <si>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</si>
  <si>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</si>
  <si>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</si>
  <si>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</si>
  <si>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</si>
  <si>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</si>
  <si>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</si>
  <si>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</si>
  <si>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</si>
  <si>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</si>
  <si>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</si>
  <si>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</si>
  <si>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</si>
  <si>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</si>
  <si>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</si>
  <si>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</si>
  <si>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</si>
  <si>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</si>
  <si>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</si>
  <si>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</si>
  <si>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</si>
  <si>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</si>
  <si>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</si>
  <si>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</si>
  <si>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</si>
  <si>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</si>
  <si>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</si>
  <si>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</si>
  <si>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</si>
  <si>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</si>
  <si>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</si>
  <si>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</si>
  <si>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</si>
  <si>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</si>
  <si>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</si>
  <si>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</si>
  <si>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</si>
  <si>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</si>
  <si>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</si>
  <si>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</si>
  <si>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</si>
  <si>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</si>
  <si>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</si>
  <si>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</si>
  <si>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</si>
  <si>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</si>
  <si>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</si>
  <si>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</si>
  <si>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</si>
  <si>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</si>
  <si>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</si>
  <si>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</si>
  <si>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</si>
  <si>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</si>
  <si>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</si>
  <si>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</si>
  <si>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</si>
  <si>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</si>
  <si>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</si>
  <si>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</si>
  <si>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</si>
  <si>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</si>
  <si>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</si>
  <si>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</si>
  <si>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</si>
  <si>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</si>
  <si>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</si>
  <si>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</si>
  <si>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</si>
  <si>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</si>
  <si>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</si>
  <si>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</si>
  <si>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</si>
  <si>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</si>
  <si>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</si>
  <si>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</si>
  <si>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</si>
  <si>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</si>
  <si>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</si>
  <si>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</si>
  <si>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</si>
  <si>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</si>
  <si>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</si>
  <si>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</si>
  <si>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</si>
  <si>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</si>
  <si>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</si>
  <si>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</si>
  <si>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</si>
  <si>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</si>
  <si>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</si>
  <si>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</si>
  <si>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</si>
  <si>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</si>
  <si>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</si>
  <si>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</si>
  <si>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</si>
  <si>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</si>
  <si>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</si>
  <si>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</si>
  <si>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</si>
  <si>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</si>
  <si>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</si>
  <si>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</si>
  <si>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</si>
  <si>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</si>
  <si>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</si>
  <si>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</si>
  <si>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</si>
  <si>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</si>
  <si>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</si>
  <si>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</si>
  <si>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</si>
  <si>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</si>
  <si>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</si>
  <si>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</si>
  <si>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</si>
  <si>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</si>
  <si>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</si>
  <si>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</si>
  <si>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</si>
  <si>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</si>
  <si>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</si>
  <si>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</si>
  <si>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</si>
  <si>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</si>
  <si>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</si>
  <si>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</si>
  <si>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</si>
  <si>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</si>
  <si>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</si>
  <si>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</si>
  <si>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</si>
  <si>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</si>
  <si>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</si>
  <si>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</si>
  <si>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</si>
  <si>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</si>
  <si>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</si>
  <si>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</si>
  <si>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</si>
  <si>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</si>
  <si>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</si>
  <si>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</si>
  <si>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</si>
  <si>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</si>
  <si>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</si>
  <si>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</si>
  <si>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</si>
  <si>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</si>
  <si>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</si>
  <si>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</si>
  <si>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</si>
  <si>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</si>
  <si>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</si>
  <si>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</si>
  <si>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</si>
  <si>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</si>
  <si>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</si>
  <si>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</si>
  <si>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</si>
  <si>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</si>
  <si>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</si>
  <si>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</si>
  <si>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</si>
  <si>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</si>
  <si>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</si>
  <si>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</si>
  <si>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</si>
  <si>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</si>
  <si>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</si>
  <si>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</si>
  <si>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</si>
  <si>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</si>
  <si>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</si>
  <si>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</si>
  <si>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</si>
  <si>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</si>
  <si>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</si>
  <si>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</si>
  <si>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</si>
  <si>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</si>
  <si>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</si>
  <si>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</si>
  <si>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</si>
  <si>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</si>
  <si>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</si>
  <si>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</si>
  <si>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</si>
  <si>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</si>
  <si>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</si>
  <si>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</si>
  <si>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</si>
  <si>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</si>
  <si>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</si>
  <si>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</si>
  <si>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</si>
  <si>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</si>
  <si>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</si>
  <si>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</si>
  <si>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</si>
  <si>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</si>
  <si>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</si>
  <si>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</si>
  <si>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</si>
  <si>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</si>
  <si>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</si>
  <si>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</si>
  <si>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</si>
  <si>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</si>
  <si>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</si>
  <si>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</si>
  <si>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</si>
  <si>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</si>
  <si>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</si>
  <si>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</si>
  <si>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</si>
  <si>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</si>
  <si>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</si>
  <si>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</si>
  <si>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</si>
  <si>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</si>
  <si>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</si>
  <si>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</si>
  <si>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</si>
  <si>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</si>
  <si>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</si>
  <si>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</si>
  <si>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</si>
  <si>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</si>
  <si>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</si>
  <si>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</si>
  <si>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</si>
  <si>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</si>
  <si>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</si>
  <si>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</si>
  <si>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</si>
  <si>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</si>
  <si>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</si>
  <si>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</si>
  <si>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</si>
  <si>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</si>
  <si>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</si>
  <si>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</si>
  <si>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</si>
  <si>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</si>
  <si>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</si>
  <si>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</si>
  <si>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</si>
  <si>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</si>
  <si>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</si>
  <si>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</si>
  <si>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</si>
  <si>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</si>
  <si>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</si>
  <si>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</si>
  <si>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</si>
  <si>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</si>
  <si>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</si>
  <si>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</si>
  <si>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</si>
  <si>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</si>
  <si>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</si>
  <si>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</si>
  <si>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</si>
  <si>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</si>
  <si>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</si>
  <si>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</si>
  <si>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</si>
  <si>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</si>
  <si>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</si>
  <si>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</si>
  <si>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</si>
  <si>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</si>
  <si>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</si>
  <si>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</si>
  <si>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</si>
  <si>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</si>
  <si>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</si>
  <si>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</si>
  <si>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</si>
  <si>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</si>
  <si>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</si>
  <si>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</si>
  <si>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</si>
  <si>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</si>
  <si>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</si>
  <si>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</si>
  <si>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</si>
  <si>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</si>
  <si>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</si>
  <si>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</si>
  <si>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</si>
  <si>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</si>
  <si>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</si>
  <si>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</si>
  <si>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</si>
  <si>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</si>
  <si>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</si>
  <si>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</si>
  <si>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</si>
  <si>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</si>
  <si>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</si>
  <si>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</si>
  <si>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</si>
  <si>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</si>
  <si>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</si>
  <si>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</si>
  <si>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</si>
  <si>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</si>
  <si>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</si>
  <si>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</si>
  <si>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</si>
  <si>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</si>
  <si>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</si>
  <si>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</si>
  <si>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</si>
  <si>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</si>
  <si>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</si>
  <si>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</si>
  <si>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</si>
  <si>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</si>
  <si>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</si>
  <si>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</si>
  <si>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</si>
  <si>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</si>
  <si>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</si>
  <si>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</si>
  <si>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</si>
  <si>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</si>
  <si>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</si>
  <si>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</si>
  <si>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</si>
  <si>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</si>
  <si>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</si>
  <si>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</si>
  <si>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</si>
  <si>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</si>
  <si>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</si>
  <si>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</si>
  <si>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</si>
  <si>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</si>
  <si>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</si>
  <si>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</si>
  <si>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</si>
  <si>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</si>
  <si>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</si>
  <si>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</si>
  <si>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</si>
  <si>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</si>
  <si>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</si>
  <si>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</si>
  <si>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</si>
  <si>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</si>
  <si>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</si>
  <si>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</si>
  <si>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</si>
  <si>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</si>
  <si>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</si>
  <si>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</si>
  <si>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</si>
  <si>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</si>
  <si>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</si>
  <si>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</si>
  <si>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</si>
  <si>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</si>
  <si>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</si>
  <si>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</si>
  <si>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</si>
  <si>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</si>
  <si>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</si>
  <si>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</si>
  <si>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</si>
  <si>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</si>
  <si>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</si>
  <si>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</si>
  <si>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</si>
  <si>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</si>
  <si>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</si>
  <si>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</si>
  <si>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</si>
  <si>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</si>
  <si>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</si>
  <si>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</si>
  <si>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</si>
  <si>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</si>
  <si>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</si>
  <si>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</si>
  <si>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</si>
  <si>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</si>
  <si>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</si>
  <si>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</si>
  <si>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</si>
  <si>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</si>
  <si>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</si>
  <si>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</si>
  <si>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</si>
  <si>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</si>
  <si>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</si>
  <si>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</si>
  <si>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</si>
  <si>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</si>
  <si>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</si>
  <si>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</si>
  <si>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</si>
  <si>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</si>
  <si>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</si>
  <si>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</si>
  <si>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</si>
  <si>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</si>
  <si>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</si>
  <si>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</si>
  <si>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</si>
  <si>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</si>
  <si>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</si>
  <si>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</si>
  <si>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</si>
  <si>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</si>
  <si>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</si>
  <si>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</si>
  <si>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</si>
  <si>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</si>
  <si>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</si>
  <si>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</si>
  <si>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</si>
  <si>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</si>
  <si>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</si>
  <si>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</si>
  <si>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</si>
  <si>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</si>
  <si>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</si>
  <si>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</si>
  <si>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</si>
  <si>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</si>
  <si>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</si>
  <si>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</si>
  <si>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</si>
  <si>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</si>
  <si>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</si>
  <si>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</si>
  <si>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</si>
  <si>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</si>
  <si>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</si>
  <si>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</si>
  <si>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</si>
  <si>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</si>
  <si>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</si>
  <si>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</si>
  <si>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</si>
  <si>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</si>
  <si>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</si>
  <si>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</si>
  <si>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</si>
  <si>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</si>
  <si>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</si>
  <si>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</si>
  <si>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</si>
  <si>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</si>
  <si>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</si>
  <si>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</si>
  <si>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</si>
  <si>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</si>
  <si>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</si>
  <si>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</si>
  <si>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</si>
  <si>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</si>
  <si>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</si>
  <si>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</si>
  <si>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</si>
  <si>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</si>
  <si>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</si>
  <si>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</si>
  <si>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</si>
  <si>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</si>
  <si>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</si>
  <si>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</si>
  <si>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</si>
  <si>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</si>
  <si>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</si>
  <si>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</si>
  <si>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</si>
  <si>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</si>
  <si>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</si>
  <si>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</si>
  <si>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</si>
  <si>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</si>
  <si>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</si>
  <si>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</si>
  <si>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</si>
  <si>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</si>
  <si>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</si>
  <si>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</si>
  <si>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</si>
  <si>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</si>
  <si>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</si>
  <si>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</si>
  <si>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</si>
  <si>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</si>
  <si>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</si>
  <si>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</si>
  <si>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</si>
  <si>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</si>
  <si>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</si>
  <si>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</si>
  <si>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</si>
  <si>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</si>
  <si>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</si>
  <si>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</si>
  <si>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</si>
  <si>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</si>
  <si>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</si>
  <si>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</si>
  <si>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</si>
  <si>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</si>
  <si>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</si>
  <si>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</si>
  <si>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</si>
  <si>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</si>
  <si>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</si>
  <si>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</si>
  <si>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</si>
  <si>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</si>
  <si>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</si>
  <si>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</si>
  <si>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</si>
  <si>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</si>
  <si>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</si>
  <si>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</si>
  <si>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</si>
  <si>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</si>
  <si>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</si>
  <si>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</si>
  <si>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</si>
  <si>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</si>
  <si>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</si>
  <si>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</si>
  <si>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</si>
  <si>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</si>
  <si>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</si>
  <si>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</si>
  <si>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</si>
  <si>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</si>
  <si>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</si>
  <si>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</si>
  <si>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</si>
  <si>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</si>
  <si>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</si>
  <si>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</si>
  <si>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</si>
  <si>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</si>
  <si>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</si>
  <si>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</si>
  <si>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</si>
  <si>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</si>
  <si>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</si>
  <si>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</si>
  <si>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</si>
  <si>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</si>
  <si>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</si>
  <si>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</si>
  <si>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</si>
  <si>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</si>
  <si>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</si>
  <si>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</si>
  <si>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</si>
  <si>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</si>
  <si>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</si>
  <si>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</si>
  <si>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</si>
  <si>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</si>
  <si>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</si>
  <si>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</si>
  <si>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</si>
  <si>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</si>
  <si>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</si>
  <si>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</si>
  <si>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</si>
  <si>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</si>
  <si>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</si>
  <si>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</si>
  <si>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</si>
  <si>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</si>
  <si>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</si>
  <si>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</si>
  <si>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</si>
  <si>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</si>
  <si>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</si>
  <si>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</si>
  <si>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</si>
  <si>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</si>
  <si>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</si>
  <si>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</si>
  <si>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</si>
  <si>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</si>
  <si>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</si>
  <si>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</si>
  <si>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</si>
  <si>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</si>
  <si>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</si>
  <si>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</si>
  <si>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</si>
  <si>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</si>
  <si>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</si>
  <si>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</si>
  <si>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</si>
  <si>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</si>
  <si>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</si>
  <si>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</si>
  <si>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</si>
  <si>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</si>
  <si>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</si>
  <si>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</si>
  <si>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</si>
  <si>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</si>
  <si>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</si>
  <si>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</si>
  <si>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</si>
  <si>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</si>
  <si>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</si>
  <si>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</si>
  <si>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</si>
  <si>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</si>
  <si>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</si>
  <si>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</si>
  <si>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</si>
  <si>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</si>
  <si>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</si>
  <si>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</si>
  <si>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</si>
  <si>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</si>
  <si>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</si>
  <si>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</si>
  <si>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</si>
  <si>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</si>
  <si>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</si>
  <si>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</si>
  <si>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</si>
  <si>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</si>
  <si>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</si>
  <si>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</si>
  <si>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</si>
  <si>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</si>
  <si>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</si>
  <si>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</si>
  <si>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</si>
  <si>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</si>
  <si>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</si>
  <si>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</si>
  <si>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</si>
  <si>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</si>
  <si>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</si>
  <si>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</si>
  <si>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</si>
  <si>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</si>
  <si>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</si>
  <si>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</si>
  <si>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</si>
  <si>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</si>
  <si>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</si>
  <si>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</si>
  <si>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</si>
  <si>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</si>
  <si>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</si>
  <si>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</si>
  <si>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</si>
  <si>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</si>
  <si>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</si>
  <si>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</si>
  <si>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</si>
  <si>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</si>
  <si>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</si>
  <si>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</si>
  <si>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</si>
  <si>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</si>
  <si>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</si>
  <si>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</si>
  <si>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</si>
  <si>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</si>
  <si>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</si>
  <si>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</si>
  <si>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</si>
  <si>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</si>
  <si>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</si>
  <si>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</si>
  <si>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</si>
  <si>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</si>
  <si>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</si>
  <si>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</si>
  <si>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</si>
  <si>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</si>
  <si>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</si>
  <si>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</si>
  <si>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</si>
  <si>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</si>
  <si>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</si>
  <si>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</si>
  <si>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</si>
  <si>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</si>
  <si>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</si>
  <si>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</si>
  <si>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</si>
  <si>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</si>
  <si>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</si>
  <si>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</si>
  <si>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</si>
  <si>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</si>
  <si>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</si>
  <si>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</si>
  <si>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</si>
  <si>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</si>
  <si>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</si>
  <si>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</si>
  <si>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</si>
  <si>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</si>
  <si>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</si>
  <si>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</si>
  <si>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</si>
  <si>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</si>
  <si>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</si>
  <si>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</si>
  <si>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</si>
  <si>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</si>
  <si>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</si>
  <si>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</si>
  <si>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</si>
  <si>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</si>
  <si>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</si>
  <si>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</si>
  <si>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</si>
  <si>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</si>
  <si>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</si>
  <si>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</si>
  <si>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</si>
  <si>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</si>
  <si>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</si>
  <si>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</si>
  <si>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</si>
  <si>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</si>
  <si>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</si>
  <si>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</si>
  <si>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</si>
  <si>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</si>
  <si>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</si>
  <si>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</si>
  <si>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</si>
  <si>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</si>
  <si>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</si>
  <si>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</si>
  <si>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</si>
  <si>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</si>
  <si>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</si>
  <si>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</si>
  <si>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</si>
  <si>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</si>
  <si>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</si>
  <si>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</si>
  <si>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</si>
  <si>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</si>
  <si>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</si>
  <si>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</si>
  <si>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</si>
  <si>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</si>
  <si>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</si>
  <si>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</si>
  <si>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</si>
  <si>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</si>
  <si>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</si>
  <si>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</si>
  <si>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</si>
  <si>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</si>
  <si>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</si>
  <si>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</si>
  <si>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</si>
  <si>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</si>
  <si>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</si>
  <si>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</si>
  <si>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</si>
  <si>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</si>
  <si>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</si>
  <si>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</si>
  <si>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</si>
  <si>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</si>
  <si>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</si>
  <si>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</si>
  <si>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</si>
  <si>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</si>
  <si>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</si>
  <si>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</si>
  <si>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</si>
  <si>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</si>
  <si>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</si>
  <si>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</si>
  <si>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</si>
  <si>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</si>
  <si>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</si>
  <si>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</si>
  <si>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</si>
  <si>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</si>
  <si>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</si>
  <si>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</si>
  <si>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</si>
  <si>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</si>
  <si>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</si>
  <si>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</si>
  <si>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</si>
  <si>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</si>
  <si>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</si>
  <si>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</si>
  <si>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</si>
  <si>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</si>
  <si>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</si>
  <si>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</si>
  <si>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</si>
  <si>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</si>
  <si>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</si>
  <si>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</si>
  <si>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</si>
  <si>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</si>
  <si>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</si>
  <si>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</si>
  <si>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</si>
  <si>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</si>
  <si>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</si>
  <si>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</si>
  <si>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</si>
  <si>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</si>
  <si>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</si>
  <si>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</si>
  <si>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</si>
  <si>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</si>
  <si>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</si>
  <si>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</si>
  <si>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</si>
  <si>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</si>
  <si>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</si>
  <si>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</si>
  <si>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</si>
  <si>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</si>
  <si>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</si>
  <si>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</si>
  <si>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</si>
  <si>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</si>
  <si>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</si>
  <si>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</si>
  <si>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</si>
  <si>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</si>
  <si>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</si>
  <si>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</si>
  <si>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</si>
  <si>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</si>
  <si>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</si>
  <si>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</si>
  <si>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</si>
  <si>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</si>
  <si>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</si>
  <si>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</si>
  <si>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</si>
  <si>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</si>
  <si>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</si>
  <si>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</si>
  <si>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</si>
  <si>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</si>
  <si>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</si>
  <si>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</si>
  <si>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</si>
  <si>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</si>
  <si>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</si>
  <si>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</si>
  <si>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</si>
  <si>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</si>
  <si>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</si>
  <si>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</si>
  <si>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</si>
  <si>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</si>
  <si>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</si>
  <si>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</si>
  <si>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</si>
  <si>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</si>
  <si>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</si>
  <si>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</si>
  <si>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</si>
  <si>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</si>
  <si>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</si>
  <si>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</si>
  <si>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</si>
  <si>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</si>
  <si>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</si>
  <si>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</si>
  <si>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</si>
  <si>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</si>
  <si>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</si>
  <si>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</si>
  <si>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</si>
  <si>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</si>
  <si>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</si>
  <si>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</si>
  <si>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</si>
  <si>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</si>
  <si>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</si>
  <si>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</si>
  <si>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</si>
  <si>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</si>
  <si>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</si>
  <si>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</si>
  <si>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</si>
  <si>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</si>
  <si>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</si>
  <si>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</si>
  <si>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</si>
  <si>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</si>
  <si>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</si>
  <si>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</si>
  <si>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</si>
  <si>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</si>
  <si>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</si>
  <si>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</si>
  <si>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</si>
  <si>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</si>
  <si>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</si>
  <si>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</si>
  <si>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</si>
  <si>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</si>
  <si>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</si>
  <si>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</si>
  <si>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</si>
  <si>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</si>
  <si>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</si>
  <si>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</si>
  <si>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</si>
  <si>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</si>
  <si>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</si>
  <si>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</si>
  <si>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</si>
  <si>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</si>
  <si>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</si>
  <si>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</si>
  <si>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</si>
  <si>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</si>
  <si>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</si>
  <si>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</si>
  <si>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</si>
  <si>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</si>
  <si>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</si>
  <si>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</si>
  <si>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</si>
  <si>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</si>
  <si>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</si>
  <si>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</si>
  <si>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</si>
  <si>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</si>
  <si>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</si>
  <si>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</si>
  <si>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</si>
  <si>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</si>
  <si>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</si>
  <si>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</si>
  <si>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</si>
  <si>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</si>
  <si>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</si>
  <si>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</si>
  <si>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</si>
  <si>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</si>
  <si>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</si>
  <si>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</si>
  <si>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</si>
  <si>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</si>
  <si>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</si>
  <si>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</si>
  <si>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</si>
  <si>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</si>
  <si>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</si>
  <si>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</si>
  <si>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</si>
  <si>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</si>
  <si>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</si>
  <si>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</si>
  <si>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</si>
  <si>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</si>
  <si>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</si>
  <si>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</si>
  <si>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</si>
  <si>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</si>
  <si>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</si>
  <si>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</si>
  <si>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</si>
  <si>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</si>
  <si>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</si>
  <si>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</si>
  <si>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</si>
  <si>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</si>
  <si>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</si>
  <si>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</si>
  <si>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</si>
  <si>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</si>
  <si>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</si>
  <si>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</si>
  <si>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</si>
  <si>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</si>
  <si>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</si>
  <si>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</si>
  <si>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</si>
  <si>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</si>
  <si>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</si>
  <si>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</si>
  <si>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</si>
  <si>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</si>
  <si>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</si>
  <si>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</si>
  <si>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</si>
  <si>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</si>
  <si>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</si>
  <si>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</si>
  <si>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</si>
  <si>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</si>
  <si>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</si>
  <si>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</si>
  <si>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</si>
  <si>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</si>
  <si>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</si>
  <si>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</si>
  <si>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</si>
  <si>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</si>
  <si>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</si>
  <si>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</si>
  <si>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</si>
  <si>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</si>
  <si>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</si>
  <si>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</si>
  <si>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</si>
  <si>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</si>
  <si>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</si>
  <si>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</si>
  <si>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</si>
  <si>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</si>
  <si>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</si>
  <si>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</si>
  <si>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</si>
  <si>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</si>
  <si>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</si>
  <si>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</si>
  <si>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</si>
  <si>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</si>
  <si>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</si>
  <si>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</si>
  <si>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</si>
  <si>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</si>
  <si>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</si>
  <si>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</si>
  <si>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</si>
  <si>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</si>
  <si>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</si>
  <si>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</si>
  <si>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</si>
  <si>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</si>
  <si>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</si>
  <si>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</si>
  <si>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</si>
  <si>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</si>
  <si>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</si>
  <si>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</si>
  <si>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</si>
  <si>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</si>
  <si>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</si>
  <si>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</si>
  <si>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</si>
  <si>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</si>
  <si>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</si>
  <si>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</si>
  <si>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</si>
  <si>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</si>
  <si>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</si>
  <si>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</si>
  <si>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</si>
  <si>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</si>
  <si>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</si>
  <si>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</si>
  <si>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</si>
  <si>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</si>
  <si>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</si>
  <si>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</si>
  <si>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</si>
  <si>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</si>
  <si>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</si>
  <si>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</si>
  <si>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</si>
  <si>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</si>
  <si>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</si>
  <si>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</si>
  <si>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</si>
  <si>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</si>
  <si>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</si>
  <si>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</si>
  <si>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</si>
  <si>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</si>
  <si>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</si>
  <si>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</si>
  <si>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</si>
  <si>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</si>
  <si>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</si>
  <si>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</si>
  <si>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</si>
  <si>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</si>
  <si>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</si>
  <si>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</si>
  <si>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</si>
  <si>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</si>
  <si>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</si>
  <si>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</si>
  <si>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</si>
  <si>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</si>
  <si>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</si>
  <si>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</si>
  <si>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</si>
  <si>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</si>
  <si>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</si>
  <si>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</si>
  <si>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</si>
  <si>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</si>
  <si>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</si>
  <si>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</si>
  <si>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</si>
  <si>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</si>
  <si>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</si>
  <si>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</si>
  <si>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</si>
  <si>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</si>
  <si>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</si>
  <si>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</si>
  <si>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</si>
  <si>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</si>
  <si>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</si>
  <si>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</si>
  <si>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</si>
  <si>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</si>
  <si>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</si>
  <si>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</si>
  <si>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</si>
  <si>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</si>
  <si>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</si>
  <si>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</si>
  <si>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</si>
  <si>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</si>
  <si>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</si>
  <si>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</si>
  <si>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</si>
  <si>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</si>
  <si>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</si>
  <si>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</si>
  <si>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</si>
  <si>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</si>
  <si>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</si>
  <si>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</si>
  <si>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</si>
  <si>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</si>
  <si>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</si>
  <si>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</si>
  <si>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</si>
  <si>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</si>
  <si>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</si>
  <si>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</si>
  <si>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</si>
  <si>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</si>
  <si>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</si>
  <si>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</si>
  <si>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</si>
  <si>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</si>
  <si>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</si>
  <si>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</si>
  <si>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</si>
  <si>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</si>
  <si>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</si>
  <si>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</si>
  <si>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</si>
  <si>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</si>
  <si>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</si>
  <si>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</si>
  <si>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</si>
  <si>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</si>
  <si>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</si>
  <si>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</si>
  <si>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</si>
  <si>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</si>
  <si>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</si>
  <si>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</si>
  <si>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</si>
  <si>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</si>
  <si>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</si>
  <si>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</si>
  <si>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</si>
  <si>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</si>
  <si>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</si>
  <si>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</si>
  <si>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</si>
  <si>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</si>
  <si>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</si>
  <si>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</si>
  <si>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</si>
  <si>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</si>
  <si>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</si>
  <si>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</si>
  <si>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</si>
  <si>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</si>
  <si>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</si>
  <si>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</si>
  <si>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</si>
  <si>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</si>
  <si>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</si>
  <si>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</si>
  <si>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</si>
  <si>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</si>
  <si>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</si>
  <si>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</si>
  <si>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</si>
  <si>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</si>
  <si>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</si>
  <si>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</si>
  <si>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</si>
  <si>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</si>
  <si>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</si>
  <si>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</si>
  <si>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</si>
  <si>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</si>
  <si>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</si>
  <si>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</si>
  <si>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</si>
  <si>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</si>
  <si>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</si>
  <si>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</si>
  <si>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</si>
  <si>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</si>
  <si>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</si>
  <si>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</si>
  <si>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</si>
  <si>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</si>
  <si>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</si>
  <si>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</si>
  <si>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</si>
  <si>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</si>
  <si>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</si>
  <si>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</si>
  <si>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</si>
  <si>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</si>
  <si>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</si>
  <si>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</si>
  <si>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</si>
  <si>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</si>
  <si>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</si>
  <si>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</si>
  <si>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</si>
  <si>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</si>
  <si>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</si>
  <si>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</si>
  <si>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</si>
  <si>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</si>
  <si>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</si>
  <si>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</si>
  <si>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</si>
  <si>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</si>
  <si>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</si>
  <si>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</si>
  <si>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</si>
  <si>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</si>
  <si>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</si>
  <si>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</si>
  <si>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</si>
  <si>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</si>
  <si>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</si>
  <si>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</si>
  <si>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</si>
  <si>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</si>
  <si>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</si>
  <si>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</si>
  <si>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</si>
  <si>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</si>
  <si>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</si>
  <si>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</si>
  <si>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</si>
  <si>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</si>
  <si>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</si>
  <si>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</si>
  <si>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</si>
  <si>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</si>
  <si>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</si>
  <si>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</si>
  <si>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</si>
  <si>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</si>
  <si>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</si>
  <si>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</si>
  <si>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</si>
  <si>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</si>
  <si>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</si>
  <si>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</si>
  <si>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</si>
  <si>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</si>
  <si>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</si>
  <si>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</si>
  <si>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</si>
  <si>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</si>
  <si>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</si>
  <si>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</si>
  <si>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</si>
  <si>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</si>
  <si>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</si>
  <si>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</si>
  <si>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</si>
  <si>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</si>
  <si>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</si>
  <si>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</si>
  <si>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</si>
  <si>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</si>
  <si>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</si>
  <si>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</si>
  <si>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</si>
  <si>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</si>
  <si>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</si>
  <si>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</si>
  <si>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</si>
  <si>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</si>
  <si>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</si>
  <si>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</si>
  <si>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</si>
  <si>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</si>
  <si>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</si>
  <si>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</si>
  <si>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</si>
  <si>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</si>
  <si>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</si>
  <si>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</si>
  <si>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</si>
  <si>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</si>
  <si>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</si>
  <si>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</si>
  <si>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</si>
  <si>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</si>
  <si>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</si>
  <si>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</si>
  <si>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</si>
  <si>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</si>
  <si>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</si>
  <si>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</si>
  <si>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</si>
  <si>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</si>
  <si>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</si>
  <si>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</si>
  <si>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</si>
  <si>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</si>
  <si>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</si>
  <si>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</si>
  <si>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</si>
  <si>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</si>
  <si>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</si>
  <si>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</si>
  <si>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</si>
  <si>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</si>
  <si>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</si>
  <si>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</si>
  <si>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</si>
  <si>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</si>
  <si>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</si>
  <si>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</si>
  <si>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</si>
  <si>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</si>
  <si>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</si>
  <si>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</si>
  <si>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</si>
  <si>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</si>
  <si>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</si>
  <si>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</si>
  <si>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</si>
  <si>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</si>
  <si>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</si>
  <si>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</si>
  <si>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</si>
  <si>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</si>
  <si>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</si>
  <si>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</si>
  <si>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</si>
  <si>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</si>
  <si>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</si>
  <si>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</si>
  <si>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</si>
  <si>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</si>
  <si>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</si>
  <si>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</si>
  <si>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</si>
  <si>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</si>
  <si>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</si>
  <si>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</si>
  <si>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</si>
  <si>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</si>
  <si>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</si>
  <si>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</si>
  <si>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</si>
  <si>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</si>
  <si>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</si>
  <si>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</si>
  <si>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</si>
  <si>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</si>
  <si>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</si>
  <si>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</si>
  <si>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</si>
  <si>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</si>
  <si>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</si>
  <si>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</si>
  <si>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</si>
  <si>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</si>
  <si>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</si>
  <si>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</si>
  <si>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</si>
  <si>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</si>
  <si>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</si>
  <si>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</si>
  <si>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</si>
  <si>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</si>
  <si>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</si>
  <si>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</si>
  <si>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</si>
  <si>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</si>
  <si>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</si>
  <si>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</si>
  <si>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</si>
  <si>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</si>
  <si>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</si>
  <si>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</si>
  <si>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</si>
  <si>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</si>
  <si>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</si>
  <si>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</si>
  <si>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</si>
  <si>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</si>
  <si>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</si>
  <si>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</si>
  <si>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</si>
  <si>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</si>
  <si>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</si>
  <si>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</si>
  <si>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</si>
  <si>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</si>
  <si>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</si>
  <si>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</si>
  <si>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</si>
  <si>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</si>
  <si>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</si>
  <si>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</si>
  <si>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</si>
  <si>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</si>
  <si>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</si>
  <si>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</si>
  <si>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</si>
  <si>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</si>
  <si>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</si>
  <si>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</si>
  <si>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</si>
  <si>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</si>
  <si>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</si>
  <si>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</si>
  <si>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</si>
  <si>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</si>
  <si>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</si>
  <si>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</si>
  <si>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</si>
  <si>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</si>
  <si>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</si>
  <si>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</si>
  <si>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</si>
  <si>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</si>
  <si>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</si>
  <si>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</si>
  <si>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</si>
  <si>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</si>
  <si>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</si>
  <si>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</si>
  <si>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</si>
  <si>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</si>
  <si>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</si>
  <si>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</si>
  <si>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</si>
  <si>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</si>
  <si>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</si>
  <si>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</si>
  <si>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</si>
  <si>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</si>
  <si>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</si>
  <si>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</si>
  <si>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</si>
  <si>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</si>
  <si>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</si>
  <si>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</si>
  <si>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</si>
  <si>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</si>
  <si>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</si>
  <si>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</si>
  <si>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</si>
  <si>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</si>
  <si>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</si>
  <si>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</si>
  <si>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</si>
  <si>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</si>
  <si>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</si>
  <si>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</si>
  <si>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</si>
  <si>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</si>
  <si>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</si>
  <si>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</si>
  <si>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</si>
  <si>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</si>
  <si>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</si>
  <si>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</si>
  <si>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</si>
  <si>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</si>
  <si>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</si>
  <si>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</si>
  <si>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</si>
  <si>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</si>
  <si>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</si>
  <si>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</si>
  <si>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</si>
  <si>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</si>
  <si>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</si>
  <si>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</si>
  <si>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</si>
  <si>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</si>
  <si>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</si>
  <si>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</si>
  <si>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</si>
  <si>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</si>
  <si>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</si>
  <si>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</si>
  <si>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</si>
  <si>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</si>
  <si>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</si>
  <si>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</si>
  <si>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</si>
  <si>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</si>
  <si>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</si>
  <si>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</si>
  <si>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</si>
  <si>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</si>
  <si>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</si>
  <si>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</si>
  <si>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</si>
  <si>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</si>
  <si>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</si>
  <si>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</si>
  <si>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</si>
  <si>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</si>
  <si>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</si>
  <si>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</si>
  <si>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</si>
  <si>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</si>
  <si>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</si>
  <si>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</si>
  <si>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</si>
  <si>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</si>
  <si>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</si>
  <si>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</si>
  <si>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</si>
  <si>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</si>
  <si>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</si>
  <si>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</si>
  <si>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</si>
  <si>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</si>
  <si>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</si>
  <si>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</si>
  <si>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</si>
  <si>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</si>
  <si>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</si>
  <si>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</si>
  <si>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</si>
  <si>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</si>
  <si>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</si>
  <si>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</si>
  <si>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</si>
  <si>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</si>
  <si>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</si>
  <si>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</si>
  <si>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</si>
  <si>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</si>
  <si>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</si>
  <si>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</si>
  <si>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</si>
  <si>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</si>
  <si>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</si>
  <si>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</si>
  <si>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</si>
  <si>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</si>
  <si>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</si>
  <si>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</si>
  <si>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</si>
  <si>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</si>
  <si>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</si>
  <si>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</si>
  <si>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</si>
  <si>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</si>
  <si>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</si>
  <si>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</si>
  <si>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</si>
  <si>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</si>
  <si>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</si>
  <si>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</si>
  <si>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</si>
  <si>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</si>
  <si>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</si>
  <si>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</si>
  <si>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</si>
  <si>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</si>
  <si>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</si>
  <si>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</si>
  <si>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</si>
  <si>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</si>
  <si>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</si>
  <si>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</si>
  <si>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</si>
  <si>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</si>
  <si>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</si>
  <si>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</si>
  <si>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</si>
  <si>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</si>
  <si>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</si>
  <si>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</si>
  <si>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</si>
  <si>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</si>
  <si>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</si>
  <si>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</si>
  <si>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</si>
  <si>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</si>
  <si>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</si>
  <si>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</si>
  <si>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</si>
  <si>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</si>
  <si>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</si>
  <si>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</si>
  <si>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</si>
  <si>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</si>
  <si>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</si>
  <si>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</si>
  <si>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</si>
  <si>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</si>
  <si>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</si>
  <si>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</si>
  <si>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</si>
  <si>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</si>
  <si>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</si>
  <si>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</si>
  <si>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</si>
  <si>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</si>
  <si>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</si>
  <si>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</si>
  <si>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</si>
  <si>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</si>
  <si>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</si>
  <si>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</si>
  <si>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</si>
  <si>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</si>
  <si>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</si>
  <si>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</si>
  <si>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</si>
  <si>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</si>
  <si>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</si>
  <si>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</si>
  <si>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</si>
  <si>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</si>
  <si>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</si>
  <si>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</si>
  <si>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</si>
  <si>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</si>
  <si>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</si>
  <si>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</si>
  <si>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</si>
  <si>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</si>
  <si>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</si>
  <si>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</si>
  <si>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</si>
  <si>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</si>
  <si>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</si>
  <si>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</si>
  <si>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</si>
  <si>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</si>
  <si>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</si>
  <si>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</si>
  <si>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</si>
  <si>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</si>
  <si>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</si>
  <si>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</si>
  <si>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</si>
  <si>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</si>
  <si>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</si>
  <si>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</si>
  <si>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</si>
  <si>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</si>
  <si>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</si>
  <si>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</si>
  <si>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</si>
  <si>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</si>
  <si>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</si>
  <si>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</si>
  <si>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</si>
  <si>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</si>
  <si>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</si>
  <si>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</si>
  <si>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</si>
  <si>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</si>
  <si>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</si>
  <si>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</si>
  <si>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</si>
  <si>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</si>
  <si>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</si>
  <si>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</si>
  <si>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</si>
  <si>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</si>
  <si>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</si>
  <si>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</si>
  <si>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</si>
  <si>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</si>
  <si>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</si>
  <si>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</si>
  <si>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</si>
  <si>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</si>
  <si>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</si>
  <si>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</si>
  <si>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</si>
  <si>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</si>
  <si>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</si>
  <si>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</si>
  <si>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</si>
  <si>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</si>
  <si>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</si>
  <si>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</si>
  <si>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</si>
  <si>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</si>
  <si>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</si>
  <si>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</si>
  <si>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</si>
  <si>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</si>
  <si>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</si>
  <si>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</si>
  <si>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</si>
  <si>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</si>
  <si>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</si>
  <si>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</si>
  <si>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</si>
  <si>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</si>
  <si>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</si>
  <si>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</si>
  <si>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</si>
  <si>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</si>
  <si>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</si>
  <si>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</si>
  <si>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</si>
  <si>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</si>
  <si>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</si>
  <si>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</si>
  <si>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</si>
  <si>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</si>
  <si>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</si>
  <si>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</si>
  <si>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</si>
  <si>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</si>
  <si>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</si>
  <si>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</si>
  <si>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</si>
  <si>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</si>
  <si>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</si>
  <si>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</si>
  <si>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</si>
  <si>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</si>
  <si>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</si>
  <si>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</si>
  <si>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</si>
  <si>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</si>
  <si>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</si>
  <si>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</si>
  <si>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</si>
  <si>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</si>
  <si>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</si>
  <si>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</si>
  <si>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</si>
  <si>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</si>
  <si>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</si>
  <si>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</si>
  <si>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</si>
  <si>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</si>
  <si>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</si>
  <si>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</si>
  <si>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</si>
  <si>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</si>
  <si>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</si>
  <si>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</si>
  <si>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</si>
  <si>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</si>
  <si>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</si>
  <si>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</si>
  <si>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</si>
  <si>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</si>
  <si>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</si>
  <si>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</si>
  <si>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</si>
  <si>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</si>
  <si>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</si>
  <si>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</si>
  <si>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</si>
  <si>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</si>
  <si>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</si>
  <si>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</si>
  <si>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</si>
  <si>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</si>
  <si>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</si>
  <si>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</si>
  <si>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</si>
  <si>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</si>
  <si>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</si>
  <si>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</si>
  <si>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</si>
  <si>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</si>
  <si>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</si>
  <si>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</si>
  <si>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</si>
  <si>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</si>
  <si>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</si>
  <si>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</si>
  <si>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</si>
  <si>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</si>
  <si>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</si>
  <si>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</si>
  <si>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</si>
  <si>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</si>
  <si>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</si>
  <si>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</si>
  <si>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</si>
  <si>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</si>
  <si>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</si>
  <si>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</si>
  <si>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</si>
  <si>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</si>
  <si>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</si>
  <si>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</si>
  <si>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</si>
  <si>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</si>
  <si>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</si>
  <si>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</si>
  <si>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</si>
  <si>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</si>
  <si>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</si>
  <si>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</si>
  <si>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</si>
  <si>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</si>
  <si>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</si>
  <si>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</si>
  <si>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</si>
  <si>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</si>
  <si>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</si>
  <si>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</si>
  <si>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</si>
  <si>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</si>
  <si>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</si>
  <si>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</si>
  <si>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</si>
  <si>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</si>
  <si>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</si>
  <si>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</si>
  <si>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</si>
  <si>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</si>
  <si>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</si>
  <si>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</si>
  <si>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</si>
  <si>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</si>
  <si>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</si>
  <si>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</si>
  <si>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</si>
  <si>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</si>
  <si>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</si>
  <si>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</si>
  <si>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</si>
  <si>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</si>
  <si>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</si>
  <si>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</si>
  <si>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</si>
  <si>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</si>
  <si>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</si>
  <si>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</si>
  <si>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</si>
  <si>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</si>
  <si>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</si>
  <si>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</si>
  <si>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</si>
  <si>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</si>
  <si>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</si>
  <si>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</si>
  <si>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</si>
  <si>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</si>
  <si>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</si>
  <si>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</si>
  <si>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</si>
  <si>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</si>
  <si>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</si>
  <si>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</si>
  <si>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</si>
  <si>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</si>
  <si>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</si>
  <si>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</si>
  <si>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</si>
  <si>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</si>
  <si>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</si>
  <si>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</si>
  <si>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</si>
  <si>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</si>
  <si>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</si>
  <si>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</si>
  <si>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</si>
  <si>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</si>
  <si>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</si>
  <si>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</si>
  <si>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</si>
  <si>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</si>
  <si>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</si>
  <si>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</si>
  <si>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</si>
  <si>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</si>
  <si>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</si>
  <si>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</si>
  <si>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</si>
  <si>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</si>
  <si>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</si>
  <si>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</si>
  <si>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</si>
  <si>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</si>
  <si>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</si>
  <si>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</si>
  <si>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</si>
  <si>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</si>
  <si>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</si>
  <si>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</si>
  <si>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</si>
  <si>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</si>
  <si>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</si>
  <si>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</si>
  <si>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</si>
  <si>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</si>
  <si>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</si>
  <si>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</si>
  <si>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</si>
  <si>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</si>
  <si>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</si>
  <si>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</si>
  <si>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</si>
  <si>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</si>
  <si>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</si>
  <si>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</si>
  <si>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</si>
  <si>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</si>
  <si>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</si>
  <si>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</si>
  <si>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</si>
  <si>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</si>
  <si>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</si>
  <si>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</si>
  <si>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</si>
  <si>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</si>
  <si>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</si>
  <si>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</si>
  <si>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</si>
  <si>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</si>
  <si>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</si>
  <si>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</si>
  <si>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</si>
  <si>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</si>
  <si>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</si>
  <si>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</si>
  <si>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</si>
  <si>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</si>
  <si>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</si>
  <si>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</si>
  <si>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</si>
  <si>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</si>
  <si>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</si>
  <si>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</si>
  <si>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</si>
  <si>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</si>
  <si>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</si>
  <si>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</si>
  <si>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</si>
  <si>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</si>
  <si>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</si>
  <si>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</si>
  <si>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</si>
  <si>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</si>
  <si>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</si>
  <si>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</si>
  <si>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</si>
  <si>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</si>
  <si>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</si>
  <si>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</si>
  <si>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</si>
  <si>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</si>
  <si>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</si>
  <si>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</si>
  <si>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</si>
  <si>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</si>
  <si>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</si>
  <si>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</si>
  <si>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</si>
  <si>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</si>
  <si>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</si>
  <si>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</si>
  <si>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</si>
  <si>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</si>
  <si>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</si>
  <si>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</si>
  <si>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</si>
  <si>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</si>
  <si>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</si>
  <si>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</si>
  <si>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</si>
  <si>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</si>
  <si>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</si>
  <si>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</si>
  <si>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</si>
  <si>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</si>
  <si>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</si>
  <si>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</si>
  <si>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</si>
  <si>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</si>
  <si>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</si>
  <si>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</si>
  <si>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</si>
  <si>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</si>
  <si>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</si>
  <si>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</si>
  <si>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</si>
  <si>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</si>
  <si>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</si>
  <si>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</si>
  <si>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</si>
  <si>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</si>
  <si>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</si>
  <si>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</si>
  <si>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</si>
  <si>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</si>
  <si>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</si>
  <si>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</si>
  <si>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</si>
  <si>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</si>
  <si>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</si>
  <si>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</si>
  <si>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</si>
  <si>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</si>
  <si>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</si>
  <si>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</si>
  <si>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</si>
  <si>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</si>
  <si>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</si>
  <si>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</si>
  <si>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</si>
  <si>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</si>
  <si>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</si>
  <si>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</si>
  <si>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</si>
  <si>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</si>
  <si>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</si>
  <si>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</si>
  <si>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</si>
  <si>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</si>
  <si>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</si>
  <si>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</si>
  <si>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</si>
  <si>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</si>
  <si>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</si>
  <si>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</si>
  <si>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</si>
  <si>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</si>
  <si>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</si>
  <si>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</si>
  <si>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</si>
  <si>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</si>
  <si>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</si>
  <si>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</si>
  <si>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</si>
  <si>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</si>
  <si>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</si>
  <si>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</si>
  <si>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</si>
  <si>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</si>
  <si>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</si>
  <si>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</si>
  <si>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</si>
  <si>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</si>
  <si>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</si>
  <si>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</si>
  <si>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</si>
  <si>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</si>
  <si>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</si>
  <si>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</si>
  <si>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</si>
  <si>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</si>
  <si>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</si>
  <si>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</si>
  <si>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</si>
  <si>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</si>
  <si>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</si>
  <si>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</si>
  <si>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</si>
  <si>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</si>
  <si>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</si>
  <si>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</si>
  <si>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</si>
  <si>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</si>
  <si>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</si>
  <si>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</si>
  <si>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</si>
  <si>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</si>
  <si>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</si>
  <si>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</si>
  <si>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</si>
  <si>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</si>
  <si>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</si>
  <si>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</si>
  <si>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</si>
  <si>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</si>
  <si>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</si>
  <si>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</si>
  <si>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</si>
  <si>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</si>
  <si>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</si>
  <si>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</si>
  <si>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</si>
  <si>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</si>
  <si>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</si>
  <si>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</si>
  <si>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</si>
  <si>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</si>
  <si>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</si>
  <si>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</si>
  <si>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</si>
  <si>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</si>
  <si>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</si>
  <si>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</si>
  <si>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</si>
  <si>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</si>
  <si>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</si>
  <si>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</si>
  <si>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</si>
  <si>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</si>
  <si>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</si>
  <si>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</si>
  <si>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</si>
  <si>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</si>
  <si>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</si>
  <si>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</si>
  <si>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</si>
  <si>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</si>
  <si>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</si>
  <si>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</si>
  <si>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</si>
  <si>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</si>
  <si>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</si>
  <si>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</si>
  <si>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</si>
  <si>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</si>
  <si>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</si>
  <si>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</si>
  <si>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</si>
  <si>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</si>
  <si>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</si>
  <si>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</si>
  <si>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</si>
  <si>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</si>
  <si>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</si>
  <si>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</si>
  <si>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</si>
  <si>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</si>
  <si>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</si>
  <si>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</si>
  <si>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</si>
  <si>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</si>
  <si>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</si>
  <si>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</si>
  <si>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</si>
  <si>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</si>
  <si>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</si>
  <si>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</si>
  <si>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</si>
  <si>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</si>
  <si>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</si>
  <si>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</si>
  <si>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</si>
  <si>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</si>
  <si>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</si>
  <si>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</si>
  <si>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</si>
  <si>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</si>
  <si>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</si>
  <si>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</si>
  <si>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</si>
  <si>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</si>
  <si>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</si>
  <si>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</si>
  <si>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</si>
  <si>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</si>
  <si>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</si>
  <si>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</si>
  <si>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</si>
  <si>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</si>
  <si>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</si>
  <si>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</si>
  <si>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</si>
  <si>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</si>
  <si>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</si>
  <si>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</si>
  <si>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</si>
  <si>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</si>
  <si>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</si>
  <si>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</si>
  <si>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</si>
  <si>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</si>
  <si>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</si>
  <si>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</si>
  <si>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</si>
  <si>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</si>
  <si>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</si>
  <si>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</si>
  <si>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</si>
  <si>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</si>
  <si>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</si>
  <si>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</si>
  <si>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</si>
  <si>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</si>
  <si>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</si>
  <si>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</si>
  <si>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</si>
  <si>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</si>
  <si>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</si>
  <si>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</si>
  <si>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</si>
  <si>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</si>
  <si>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</si>
  <si>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</si>
  <si>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</si>
  <si>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</si>
  <si>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</si>
  <si>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</si>
  <si>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</si>
  <si>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</si>
  <si>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</si>
  <si>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</si>
  <si>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</si>
  <si>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</si>
  <si>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</si>
  <si>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</si>
  <si>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</si>
  <si>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</si>
  <si>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</si>
  <si>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</si>
  <si>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</si>
  <si>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</si>
  <si>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</si>
  <si>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</si>
  <si>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</si>
  <si>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</si>
  <si>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</si>
  <si>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</si>
  <si>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</si>
  <si>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</si>
  <si>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</si>
  <si>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</si>
  <si>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</si>
  <si>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</si>
  <si>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</si>
  <si>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</si>
  <si>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</si>
  <si>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</si>
  <si>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</si>
  <si>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</si>
  <si>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</si>
  <si>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</si>
  <si>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</si>
  <si>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</si>
  <si>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</si>
  <si>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</si>
  <si>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</si>
  <si>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</si>
  <si>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</si>
  <si>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</si>
  <si>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</si>
  <si>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</si>
  <si>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</si>
  <si>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</si>
  <si>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</si>
  <si>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</si>
  <si>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</si>
  <si>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</si>
  <si>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</si>
  <si>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</si>
  <si>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</si>
  <si>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</si>
  <si>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</si>
  <si>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</si>
  <si>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</si>
  <si>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</si>
  <si>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</si>
  <si>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</si>
  <si>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</si>
  <si>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</si>
  <si>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</si>
  <si>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</si>
  <si>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</si>
  <si>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</si>
  <si>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</si>
  <si>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</si>
  <si>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</si>
  <si>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</si>
  <si>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</si>
  <si>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</si>
  <si>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</si>
  <si>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</si>
  <si>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</si>
  <si>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</si>
  <si>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</si>
  <si>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</si>
  <si>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</si>
  <si>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</si>
  <si>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</si>
  <si>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</si>
  <si>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</si>
  <si>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</si>
  <si>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</si>
  <si>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</si>
  <si>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</si>
  <si>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</si>
  <si>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</si>
  <si>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</si>
  <si>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</si>
  <si>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</si>
  <si>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</si>
  <si>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</si>
  <si>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</si>
  <si>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</si>
  <si>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</si>
  <si>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</si>
  <si>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</si>
  <si>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</si>
  <si>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</si>
  <si>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</si>
  <si>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</si>
  <si>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</si>
  <si>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</si>
  <si>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</si>
  <si>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</si>
  <si>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</si>
  <si>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</si>
  <si>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</si>
  <si>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</si>
  <si>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</si>
  <si>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</si>
  <si>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</si>
  <si>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</si>
  <si>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</si>
  <si>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</si>
  <si>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</si>
  <si>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</si>
  <si>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</si>
  <si>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</si>
  <si>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</si>
  <si>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</si>
  <si>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</si>
  <si>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</si>
  <si>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</si>
  <si>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</si>
  <si>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</si>
  <si>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</si>
  <si>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</si>
  <si>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</si>
  <si>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</si>
  <si>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</si>
  <si>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</si>
  <si>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</si>
  <si>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</si>
  <si>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</si>
  <si>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</si>
  <si>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</si>
  <si>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</si>
  <si>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</si>
  <si>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</si>
  <si>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</si>
  <si>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</si>
  <si>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</si>
  <si>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</si>
  <si>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</si>
  <si>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</si>
  <si>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</si>
  <si>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</si>
  <si>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</si>
  <si>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</si>
  <si>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</si>
  <si>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</si>
  <si>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</si>
  <si>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</si>
  <si>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</si>
  <si>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</si>
  <si>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</si>
  <si>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</si>
  <si>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</si>
  <si>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</si>
  <si>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</si>
  <si>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</si>
  <si>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</si>
  <si>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</si>
  <si>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</si>
  <si>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</si>
  <si>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</si>
  <si>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</si>
  <si>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</si>
  <si>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</si>
  <si>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</si>
  <si>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</si>
  <si>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</si>
  <si>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</si>
  <si>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</si>
  <si>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</si>
  <si>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</si>
  <si>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</si>
  <si>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</si>
  <si>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</si>
  <si>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</si>
  <si>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</si>
  <si>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</si>
  <si>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</si>
  <si>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</si>
  <si>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</si>
  <si>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</si>
  <si>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</si>
  <si>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</si>
  <si>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</si>
  <si>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</si>
  <si>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</si>
  <si>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</si>
  <si>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</si>
  <si>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</si>
  <si>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</si>
  <si>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</si>
  <si>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</si>
  <si>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</si>
  <si>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</si>
  <si>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</si>
  <si>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</si>
  <si>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</si>
  <si>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</si>
  <si>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</si>
  <si>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</si>
  <si>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</si>
  <si>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</si>
  <si>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</si>
  <si>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</si>
  <si>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</si>
  <si>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</si>
  <si>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</si>
  <si>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</si>
  <si>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</si>
  <si>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</si>
  <si>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</si>
  <si>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</si>
  <si>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</si>
  <si>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</si>
  <si>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</si>
  <si>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</si>
  <si>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</si>
  <si>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</si>
  <si>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</si>
  <si>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</si>
  <si>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</si>
  <si>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</si>
  <si>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</si>
  <si>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</si>
  <si>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</si>
  <si>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</si>
  <si>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</si>
  <si>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</si>
  <si>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</si>
  <si>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</si>
  <si>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</si>
  <si>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</si>
  <si>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</si>
  <si>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</si>
  <si>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</si>
  <si>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</si>
  <si>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</si>
  <si>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</si>
  <si>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</si>
  <si>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</si>
  <si>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</si>
  <si>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</si>
  <si>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</si>
  <si>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</si>
  <si>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</si>
  <si>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</si>
  <si>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</si>
  <si>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</si>
  <si>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</si>
  <si>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</si>
  <si>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</si>
  <si>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</si>
  <si>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</si>
  <si>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</si>
  <si>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</si>
  <si>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</si>
  <si>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</si>
  <si>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</si>
  <si>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</si>
  <si>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</si>
  <si>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</si>
  <si>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</si>
  <si>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</si>
  <si>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</si>
  <si>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</si>
  <si>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</si>
  <si>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</si>
  <si>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</si>
  <si>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</si>
  <si>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</si>
  <si>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</si>
  <si>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</si>
  <si>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</si>
  <si>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</si>
  <si>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</si>
  <si>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</si>
  <si>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</si>
  <si>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</si>
  <si>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</si>
  <si>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</si>
  <si>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</si>
  <si>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</si>
  <si>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</si>
  <si>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</si>
  <si>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</si>
  <si>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</si>
  <si>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</si>
  <si>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</si>
  <si>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</si>
  <si>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</si>
  <si>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</si>
  <si>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</si>
  <si>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</si>
  <si>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</si>
  <si>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</si>
  <si>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</si>
  <si>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</si>
  <si>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</si>
  <si>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</si>
  <si>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</si>
  <si>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</si>
  <si>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</si>
  <si>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</si>
  <si>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</si>
  <si>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</si>
  <si>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</si>
  <si>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</si>
  <si>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</si>
  <si>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</si>
  <si>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</si>
  <si>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</si>
  <si>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</si>
  <si>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</si>
  <si>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</si>
  <si>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</si>
  <si>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</si>
  <si>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</si>
  <si>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</si>
  <si>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</si>
  <si>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</si>
  <si>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</si>
  <si>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</si>
  <si>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</si>
  <si>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</si>
  <si>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</si>
  <si>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</si>
  <si>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</si>
  <si>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</si>
  <si>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</si>
  <si>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</si>
  <si>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</si>
  <si>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</si>
  <si>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</si>
  <si>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</si>
  <si>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</si>
  <si>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</si>
  <si>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</si>
  <si>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</si>
  <si>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</si>
  <si>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</si>
  <si>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</si>
  <si>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</si>
  <si>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</si>
  <si>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</si>
  <si>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</si>
  <si>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</si>
  <si>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</si>
  <si>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</si>
  <si>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</si>
  <si>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</si>
  <si>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</si>
  <si>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</si>
  <si>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</si>
  <si>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</si>
  <si>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</si>
  <si>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</si>
  <si>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</si>
  <si>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</si>
  <si>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</si>
  <si>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</si>
  <si>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</si>
  <si>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</si>
  <si>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</si>
  <si>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</si>
  <si>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</si>
  <si>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</si>
  <si>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</si>
  <si>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</si>
  <si>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</si>
  <si>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</si>
  <si>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</si>
  <si>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</si>
  <si>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</si>
  <si>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</si>
  <si>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</si>
  <si>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</si>
  <si>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</si>
  <si>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</si>
  <si>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</si>
  <si>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</si>
  <si>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</si>
  <si>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</si>
  <si>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</si>
  <si>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</si>
  <si>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</si>
  <si>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</si>
  <si>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</si>
  <si>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</si>
  <si>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</si>
  <si>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</si>
  <si>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</si>
  <si>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</si>
  <si>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</si>
  <si>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</si>
  <si>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</si>
  <si>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</si>
  <si>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</si>
  <si>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</si>
  <si>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</si>
  <si>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</si>
  <si>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</si>
  <si>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</si>
  <si>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</si>
  <si>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</si>
  <si>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</si>
  <si>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</si>
  <si>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</si>
  <si>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</si>
  <si>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</si>
  <si>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</si>
  <si>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</si>
  <si>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</si>
  <si>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</si>
  <si>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</si>
  <si>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</si>
  <si>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</si>
  <si>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</si>
  <si>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</si>
  <si>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</si>
  <si>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</si>
  <si>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</si>
  <si>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</si>
  <si>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</si>
  <si>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</si>
  <si>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</si>
  <si>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</si>
  <si>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</si>
  <si>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</si>
  <si>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</si>
  <si>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</si>
  <si>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</si>
  <si>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</si>
  <si>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</si>
  <si>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</si>
  <si>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</si>
  <si>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</si>
  <si>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</si>
  <si>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</si>
  <si>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</si>
  <si>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</si>
  <si>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</si>
  <si>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</si>
  <si>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</si>
  <si>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</si>
  <si>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</si>
  <si>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</si>
  <si>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</si>
  <si>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</si>
  <si>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</si>
  <si>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</si>
  <si>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</si>
  <si>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</si>
  <si>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</si>
  <si>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</si>
  <si>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</si>
  <si>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</si>
  <si>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</si>
  <si>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</si>
  <si>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</si>
  <si>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</si>
  <si>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</si>
  <si>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</si>
  <si>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</si>
  <si>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</si>
  <si>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</si>
  <si>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</si>
  <si>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</si>
  <si>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</si>
  <si>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</si>
  <si>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</si>
  <si>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</si>
  <si>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</si>
  <si>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</si>
  <si>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</si>
  <si>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</si>
  <si>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</si>
  <si>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</si>
  <si>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</si>
  <si>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</si>
  <si>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</si>
  <si>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</si>
  <si>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</si>
  <si>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</si>
  <si>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</si>
  <si>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</si>
  <si>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</si>
  <si>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</si>
  <si>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</si>
  <si>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</si>
  <si>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</si>
  <si>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</si>
  <si>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</si>
  <si>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</si>
  <si>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</si>
  <si>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</si>
  <si>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</si>
  <si>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</si>
  <si>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</si>
  <si>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</si>
  <si>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</si>
  <si>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</si>
  <si>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</si>
  <si>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</si>
  <si>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</si>
  <si>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</si>
  <si>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</si>
  <si>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</si>
  <si>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</si>
  <si>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</si>
  <si>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</si>
  <si>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</si>
  <si>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</si>
  <si>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</si>
  <si>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</si>
  <si>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</si>
  <si>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</si>
  <si>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</si>
  <si>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</si>
  <si>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</si>
  <si>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</si>
  <si>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</si>
  <si>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</si>
  <si>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</si>
  <si>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</si>
  <si>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</si>
  <si>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</si>
  <si>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</si>
  <si>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</si>
  <si>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</si>
  <si>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</si>
  <si>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</si>
  <si>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</si>
  <si>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</si>
  <si>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</si>
  <si>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</si>
  <si>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</si>
  <si>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</si>
  <si>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</si>
  <si>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</si>
  <si>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</si>
  <si>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</si>
  <si>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</si>
  <si>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</si>
  <si>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</si>
  <si>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</si>
  <si>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</si>
  <si>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</si>
  <si>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</si>
  <si>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</si>
  <si>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</si>
  <si>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</si>
  <si>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</si>
  <si>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</si>
  <si>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</si>
  <si>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</si>
  <si>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</si>
  <si>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</si>
  <si>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</si>
  <si>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</si>
  <si>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</si>
  <si>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</si>
  <si>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</si>
  <si>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</si>
  <si>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</si>
  <si>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</si>
  <si>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</si>
  <si>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</si>
  <si>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</si>
  <si>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</si>
  <si>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</si>
  <si>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</si>
  <si>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</si>
  <si>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</si>
  <si>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</si>
  <si>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</si>
  <si>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</si>
  <si>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</si>
  <si>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</si>
  <si>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</si>
  <si>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</si>
  <si>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</si>
  <si>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</si>
  <si>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</si>
  <si>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</si>
  <si>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</si>
  <si>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</si>
  <si>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</si>
  <si>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</si>
  <si>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</si>
  <si>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</si>
  <si>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</si>
  <si>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</si>
  <si>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</si>
  <si>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</si>
  <si>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</si>
  <si>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</si>
  <si>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</si>
  <si>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</si>
  <si>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</si>
  <si>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</si>
  <si>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</si>
  <si>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</si>
  <si>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</si>
  <si>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</si>
  <si>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</si>
  <si>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</si>
  <si>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</si>
  <si>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</si>
  <si>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</si>
  <si>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</si>
  <si>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</si>
  <si>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</si>
  <si>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</si>
  <si>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</si>
  <si>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</si>
  <si>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</si>
  <si>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</si>
  <si>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</si>
  <si>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</si>
  <si>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</si>
  <si>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</si>
  <si>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</si>
  <si>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</si>
  <si>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</si>
  <si>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</si>
  <si>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</si>
  <si>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</si>
  <si>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</si>
  <si>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</si>
  <si>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</si>
  <si>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</si>
  <si>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</si>
  <si>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</si>
  <si>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</si>
  <si>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</si>
  <si>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</si>
  <si>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</si>
  <si>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</si>
  <si>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</si>
  <si>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</si>
  <si>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</si>
  <si>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</si>
  <si>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</si>
  <si>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</si>
  <si>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</si>
  <si>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</si>
  <si>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</si>
  <si>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</si>
  <si>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</si>
  <si>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</si>
  <si>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</si>
  <si>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</si>
  <si>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</si>
  <si>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</si>
  <si>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</si>
  <si>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</si>
  <si>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</si>
  <si>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</si>
  <si>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</si>
  <si>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</si>
  <si>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</si>
  <si>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</si>
  <si>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</si>
  <si>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</si>
  <si>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</si>
  <si>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</si>
  <si>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</si>
  <si>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</si>
  <si>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</si>
  <si>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</si>
  <si>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</si>
  <si>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</si>
  <si>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</si>
  <si>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</si>
  <si>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</si>
  <si>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</si>
  <si>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</si>
  <si>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</si>
  <si>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</si>
  <si>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</si>
  <si>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</si>
  <si>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</si>
  <si>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</si>
  <si>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</si>
  <si>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</si>
  <si>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</si>
  <si>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</si>
  <si>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</si>
  <si>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</si>
  <si>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</si>
  <si>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</si>
  <si>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</si>
  <si>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</si>
  <si>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</si>
  <si>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</si>
  <si>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</si>
  <si>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</si>
  <si>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</si>
  <si>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</si>
  <si>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</si>
  <si>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</si>
  <si>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</si>
  <si>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</si>
  <si>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</si>
  <si>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</si>
  <si>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</si>
  <si>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</si>
  <si>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</si>
  <si>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</si>
  <si>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</si>
  <si>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</si>
  <si>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</si>
  <si>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</si>
  <si>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</si>
  <si>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</si>
  <si>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</si>
  <si>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</si>
  <si>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</si>
  <si>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</si>
  <si>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</si>
  <si>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</si>
  <si>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</si>
  <si>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</si>
  <si>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</si>
  <si>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</si>
  <si>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</si>
  <si>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</si>
  <si>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</si>
  <si>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</si>
  <si>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</si>
  <si>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</si>
  <si>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</si>
  <si>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</si>
  <si>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</si>
  <si>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</si>
  <si>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</si>
  <si>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</si>
  <si>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</si>
  <si>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</si>
  <si>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</si>
  <si>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</si>
  <si>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</si>
  <si>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</si>
  <si>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</si>
  <si>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</si>
  <si>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</si>
  <si>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</si>
  <si>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</si>
  <si>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</si>
  <si>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</si>
  <si>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</si>
  <si>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</si>
  <si>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</si>
  <si>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</si>
  <si>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</si>
  <si>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</si>
  <si>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</si>
  <si>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</si>
  <si>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</si>
  <si>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</si>
  <si>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</si>
  <si>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</si>
  <si>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</si>
  <si>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</si>
  <si>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</si>
  <si>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</si>
  <si>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</si>
  <si>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</si>
  <si>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</si>
  <si>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</si>
  <si>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</si>
  <si>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</si>
  <si>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</si>
  <si>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</si>
  <si>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</si>
  <si>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</si>
  <si>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</si>
  <si>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</si>
  <si>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</si>
  <si>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</si>
  <si>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</si>
  <si>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</si>
  <si>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</si>
  <si>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</si>
  <si>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</si>
  <si>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</si>
  <si>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</si>
  <si>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</si>
  <si>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</si>
  <si>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</si>
  <si>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</si>
  <si>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</si>
  <si>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</si>
  <si>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</si>
  <si>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</si>
  <si>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</si>
  <si>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</si>
  <si>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</si>
  <si>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</si>
  <si>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</si>
  <si>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</si>
  <si>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</si>
  <si>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</si>
  <si>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</si>
  <si>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</si>
  <si>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</si>
  <si>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</si>
  <si>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</si>
  <si>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</si>
  <si>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</si>
  <si>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</si>
  <si>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</si>
  <si>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</si>
  <si>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</si>
  <si>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</si>
  <si>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</si>
  <si>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</si>
  <si>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</si>
  <si>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</si>
  <si>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</si>
  <si>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</si>
  <si>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</si>
  <si>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</si>
  <si>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</si>
  <si>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</si>
  <si>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</si>
  <si>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</si>
  <si>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</si>
  <si>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</si>
  <si>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</si>
  <si>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</si>
  <si>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</si>
  <si>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</si>
  <si>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</si>
  <si>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</si>
  <si>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</si>
  <si>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</si>
  <si>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</si>
  <si>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</si>
  <si>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</si>
  <si>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</si>
  <si>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</si>
  <si>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</si>
  <si>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</si>
  <si>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</si>
  <si>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</si>
  <si>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</si>
  <si>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</si>
  <si>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</si>
  <si>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</si>
  <si>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</si>
  <si>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</si>
  <si>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</si>
  <si>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</si>
  <si>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</si>
  <si>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</si>
  <si>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</si>
  <si>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</si>
  <si>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</si>
  <si>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</si>
  <si>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</si>
  <si>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</si>
  <si>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</si>
  <si>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</si>
  <si>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</si>
  <si>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</si>
  <si>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</si>
  <si>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</si>
  <si>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</si>
  <si>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</si>
  <si>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</si>
  <si>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</si>
  <si>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</si>
  <si>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</si>
  <si>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</si>
  <si>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</si>
  <si>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</si>
  <si>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</si>
  <si>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</si>
  <si>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</si>
  <si>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</si>
  <si>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</si>
  <si>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</si>
  <si>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</si>
  <si>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</si>
  <si>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</si>
  <si>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</si>
  <si>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</si>
  <si>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</si>
  <si>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</si>
  <si>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</si>
  <si>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</si>
  <si>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</si>
  <si>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</si>
  <si>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</si>
  <si>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</si>
  <si>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</si>
  <si>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</si>
  <si>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</si>
  <si>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</si>
  <si>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</si>
  <si>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</si>
  <si>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</si>
  <si>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</si>
  <si>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</si>
  <si>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</si>
  <si>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</si>
  <si>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</si>
  <si>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</si>
  <si>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</si>
  <si>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</si>
  <si>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</si>
  <si>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</si>
  <si>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</si>
  <si>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</si>
  <si>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</si>
  <si>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</si>
  <si>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</si>
  <si>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</si>
  <si>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</si>
  <si>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</si>
  <si>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</si>
  <si>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</si>
  <si>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</si>
  <si>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</si>
  <si>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</si>
  <si>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</si>
  <si>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</si>
  <si>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</si>
  <si>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</si>
  <si>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</si>
  <si>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</si>
  <si>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</si>
  <si>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</si>
  <si>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</si>
  <si>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</si>
  <si>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</si>
  <si>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</si>
  <si>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</si>
  <si>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</si>
  <si>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</si>
  <si>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</si>
  <si>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</si>
  <si>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</si>
  <si>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</si>
  <si>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</si>
  <si>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</si>
  <si>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</si>
  <si>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</si>
  <si>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</si>
  <si>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</si>
  <si>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</si>
  <si>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</si>
  <si>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</si>
  <si>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</si>
  <si>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</si>
  <si>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</si>
  <si>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</si>
  <si>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</si>
  <si>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</si>
  <si>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</si>
  <si>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</si>
  <si>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</si>
  <si>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</si>
  <si>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</si>
  <si>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</si>
  <si>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</si>
  <si>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</si>
  <si>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</si>
  <si>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</si>
  <si>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</si>
  <si>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</si>
  <si>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</si>
  <si>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</si>
  <si>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</si>
  <si>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</si>
  <si>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</si>
  <si>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</si>
  <si>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</si>
  <si>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</si>
  <si>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</si>
  <si>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</si>
  <si>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</si>
  <si>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</si>
  <si>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</si>
  <si>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</si>
  <si>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</si>
  <si>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</si>
  <si>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</si>
  <si>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</si>
  <si>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</si>
  <si>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</si>
  <si>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</si>
  <si>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</si>
  <si>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</si>
  <si>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</si>
  <si>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</si>
  <si>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</si>
  <si>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</si>
  <si>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</si>
  <si>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</si>
  <si>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</si>
  <si>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</si>
  <si>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</si>
  <si>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</si>
  <si>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</si>
  <si>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</si>
  <si>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</si>
  <si>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</si>
  <si>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</si>
  <si>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</si>
  <si>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</si>
  <si>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</si>
  <si>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</si>
  <si>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</si>
  <si>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</si>
  <si>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</si>
  <si>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</si>
  <si>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</si>
  <si>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</si>
  <si>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</si>
  <si>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</si>
  <si>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</si>
  <si>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</si>
  <si>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</si>
  <si>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</si>
  <si>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</si>
  <si>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</si>
  <si>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</si>
  <si>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</si>
  <si>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</si>
  <si>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</si>
  <si>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</si>
  <si>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</si>
  <si>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</si>
  <si>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</si>
  <si>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</si>
  <si>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</si>
  <si>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</si>
  <si>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</si>
  <si>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</si>
  <si>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</si>
  <si>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</si>
  <si>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</si>
  <si>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</si>
  <si>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</si>
  <si>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</si>
  <si>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</si>
  <si>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</si>
  <si>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</si>
  <si>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</si>
  <si>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</si>
  <si>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</si>
  <si>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</si>
  <si>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</si>
  <si>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</si>
  <si>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</si>
  <si>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</si>
  <si>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</si>
  <si>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</si>
  <si>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</si>
  <si>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</si>
  <si>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</si>
  <si>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</si>
  <si>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</si>
  <si>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</si>
  <si>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</si>
  <si>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</si>
  <si>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</si>
  <si>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</si>
  <si>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</si>
  <si>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</si>
  <si>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</si>
  <si>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</si>
  <si>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</si>
  <si>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</si>
  <si>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</si>
  <si>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</si>
  <si>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</si>
  <si>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</si>
  <si>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</si>
  <si>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</si>
  <si>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</si>
  <si>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</si>
  <si>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</si>
  <si>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</si>
  <si>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</si>
  <si>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</si>
  <si>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</si>
  <si>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</si>
  <si>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</si>
  <si>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</si>
  <si>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</si>
  <si>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</si>
  <si>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</si>
  <si>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</si>
  <si>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</si>
  <si>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</si>
  <si>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</si>
  <si>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</si>
  <si>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</si>
  <si>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</si>
  <si>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</si>
  <si>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</si>
  <si>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</si>
  <si>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</si>
  <si>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</si>
  <si>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</si>
  <si>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</si>
  <si>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</si>
  <si>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</si>
  <si>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</si>
  <si>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</si>
  <si>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</si>
  <si>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</si>
  <si>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</si>
  <si>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</si>
  <si>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</si>
  <si>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</si>
  <si>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</si>
  <si>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</si>
  <si>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</si>
  <si>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</si>
  <si>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</si>
  <si>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</si>
  <si>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</si>
  <si>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</si>
  <si>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</si>
  <si>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</si>
  <si>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</si>
  <si>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</si>
  <si>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</si>
  <si>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</si>
  <si>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</si>
  <si>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</si>
  <si>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</si>
  <si>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</si>
  <si>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</si>
  <si>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</si>
  <si>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</si>
  <si>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</si>
  <si>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</si>
  <si>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</si>
  <si>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</si>
  <si>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</si>
  <si>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</si>
  <si>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</si>
  <si>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</si>
  <si>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</si>
  <si>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</si>
  <si>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</si>
  <si>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</si>
  <si>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</si>
  <si>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</si>
  <si>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</si>
  <si>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</si>
  <si>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</si>
  <si>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</si>
  <si>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</si>
  <si>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</si>
  <si>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</si>
  <si>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</si>
  <si>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</si>
  <si>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</si>
  <si>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</si>
  <si>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</si>
  <si>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</si>
  <si>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</si>
  <si>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</si>
  <si>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</si>
  <si>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</si>
  <si>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</si>
  <si>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</si>
  <si>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</si>
  <si>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</si>
  <si>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</si>
  <si>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</si>
  <si>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</si>
  <si>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</si>
  <si>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</si>
  <si>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</si>
  <si>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</si>
  <si>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</si>
  <si>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</si>
  <si>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</si>
  <si>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</si>
  <si>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</si>
  <si>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</si>
  <si>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</si>
  <si>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</si>
  <si>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</si>
  <si>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</si>
  <si>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</si>
  <si>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</si>
  <si>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</si>
  <si>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</si>
  <si>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</si>
  <si>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</si>
  <si>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</si>
  <si>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</si>
  <si>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</si>
  <si>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</si>
  <si>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</si>
  <si>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</si>
  <si>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</si>
  <si>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</si>
  <si>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</si>
  <si>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</si>
  <si>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</si>
  <si>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</si>
  <si>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</si>
  <si>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</si>
  <si>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</si>
  <si>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</si>
  <si>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</si>
  <si>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</si>
  <si>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</si>
  <si>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</si>
  <si>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</si>
  <si>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</si>
  <si>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</si>
  <si>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</si>
  <si>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</si>
  <si>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</si>
  <si>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</si>
  <si>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</si>
  <si>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</si>
  <si>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</si>
  <si>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</si>
  <si>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</si>
  <si>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</si>
  <si>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</si>
  <si>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</si>
  <si>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</si>
  <si>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</si>
  <si>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</si>
  <si>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</si>
  <si>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</si>
  <si>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</si>
  <si>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</si>
  <si>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</si>
  <si>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</si>
  <si>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</si>
  <si>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</si>
  <si>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</si>
  <si>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</si>
  <si>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</si>
  <si>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</si>
  <si>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</si>
  <si>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</si>
  <si>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</si>
  <si>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</si>
  <si>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</si>
  <si>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</si>
  <si>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</si>
  <si>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</si>
  <si>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</si>
  <si>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</si>
  <si>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</si>
  <si>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</si>
  <si>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</si>
  <si>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</si>
  <si>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</si>
  <si>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</si>
  <si>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</si>
  <si>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</si>
  <si>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</si>
  <si>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</si>
  <si>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</si>
  <si>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</si>
  <si>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</si>
  <si>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</si>
  <si>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</si>
  <si>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</si>
  <si>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</si>
  <si>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</si>
  <si>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</si>
  <si>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</si>
  <si>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</si>
  <si>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</si>
  <si>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</si>
  <si>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</si>
  <si>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</si>
  <si>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</si>
  <si>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</si>
  <si>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</si>
  <si>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</si>
  <si>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</si>
  <si>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</si>
  <si>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</si>
  <si>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</si>
  <si>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</si>
  <si>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</si>
  <si>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</si>
  <si>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</si>
  <si>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</si>
  <si>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</si>
  <si>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</si>
  <si>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</si>
  <si>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</si>
  <si>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</si>
  <si>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</si>
  <si>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</si>
  <si>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</si>
  <si>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</si>
  <si>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</si>
  <si>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</si>
  <si>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</si>
  <si>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</si>
  <si>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</si>
  <si>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</si>
  <si>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</si>
  <si>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</si>
  <si>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</si>
  <si>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</si>
  <si>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</si>
  <si>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</si>
  <si>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</si>
  <si>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</si>
  <si>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</si>
  <si>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</si>
  <si>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</si>
  <si>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</si>
  <si>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</si>
  <si>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</si>
  <si>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</si>
  <si>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</si>
  <si>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</si>
  <si>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</si>
  <si>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</si>
  <si>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</si>
  <si>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</si>
  <si>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</si>
  <si>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</si>
  <si>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</si>
  <si>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</si>
  <si>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</si>
  <si>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</si>
  <si>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</si>
  <si>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</si>
  <si>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</si>
  <si>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</si>
  <si>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</si>
  <si>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</si>
  <si>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</si>
  <si>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</si>
  <si>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</si>
  <si>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</si>
  <si>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</si>
  <si>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</si>
  <si>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</si>
  <si>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</si>
  <si>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</si>
  <si>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</si>
  <si>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</si>
  <si>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</si>
  <si>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</si>
  <si>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</si>
  <si>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</si>
  <si>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</si>
  <si>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</si>
  <si>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</si>
  <si>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</si>
  <si>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</si>
  <si>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</si>
  <si>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</si>
  <si>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</si>
  <si>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</si>
  <si>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</si>
  <si>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</si>
  <si>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</si>
  <si>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</si>
  <si>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</si>
  <si>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</si>
  <si>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</si>
  <si>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</si>
  <si>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</si>
  <si>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</si>
  <si>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</si>
  <si>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</si>
  <si>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</si>
  <si>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</si>
  <si>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</si>
  <si>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</si>
  <si>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</si>
  <si>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</si>
  <si>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</si>
  <si>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</si>
  <si>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</si>
  <si>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</si>
  <si>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</si>
  <si>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</si>
  <si>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</si>
  <si>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</si>
  <si>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</si>
  <si>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</si>
  <si>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</si>
  <si>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</si>
  <si>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</si>
  <si>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</si>
  <si>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</si>
  <si>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</si>
  <si>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</si>
  <si>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</si>
  <si>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</si>
  <si>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</si>
  <si>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</si>
  <si>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</si>
  <si>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</si>
  <si>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</si>
  <si>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</si>
  <si>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</si>
  <si>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</si>
  <si>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</si>
  <si>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</si>
  <si>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</si>
  <si>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</si>
  <si>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</si>
  <si>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</si>
  <si>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</si>
  <si>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</si>
  <si>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</si>
  <si>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</si>
  <si>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</si>
  <si>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</si>
  <si>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</si>
  <si>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</si>
  <si>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</si>
  <si>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</si>
  <si>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</si>
  <si>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</si>
  <si>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</si>
  <si>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</si>
  <si>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</si>
  <si>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</si>
  <si>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</si>
  <si>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</si>
  <si>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</si>
  <si>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</si>
  <si>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</si>
  <si>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</si>
  <si>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</si>
  <si>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</si>
  <si>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</si>
  <si>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</si>
  <si>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</si>
  <si>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</si>
  <si>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</si>
  <si>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</si>
  <si>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</si>
  <si>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</si>
  <si>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</si>
  <si>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</si>
  <si>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</si>
  <si>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</si>
  <si>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</si>
  <si>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</si>
  <si>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</si>
  <si>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</si>
  <si>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</si>
  <si>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</si>
  <si>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</si>
  <si>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</si>
  <si>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</si>
  <si>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</si>
  <si>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</si>
  <si>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</si>
  <si>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</si>
  <si>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</si>
  <si>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</si>
  <si>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</si>
  <si>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</si>
  <si>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</si>
  <si>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</si>
  <si>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</si>
  <si>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</si>
  <si>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</si>
  <si>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</si>
  <si>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</si>
  <si>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</si>
  <si>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</si>
  <si>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</si>
  <si>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</si>
  <si>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</si>
  <si>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</si>
  <si>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</si>
  <si>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</si>
  <si>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</si>
  <si>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</si>
  <si>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</si>
  <si>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</si>
  <si>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</si>
  <si>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</si>
  <si>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</si>
  <si>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</si>
  <si>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</si>
  <si>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</si>
  <si>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</si>
  <si>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</si>
  <si>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</si>
  <si>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</si>
  <si>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</si>
  <si>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</si>
  <si>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</si>
  <si>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</si>
  <si>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</si>
  <si>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</si>
  <si>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</si>
  <si>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</si>
  <si>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</si>
  <si>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</si>
  <si>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</si>
  <si>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</si>
  <si>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</si>
  <si>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</si>
  <si>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</si>
  <si>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</si>
  <si>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</si>
  <si>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</si>
  <si>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</si>
  <si>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</si>
  <si>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</si>
  <si>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</si>
  <si>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</si>
  <si>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</si>
  <si>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</si>
  <si>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</si>
  <si>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</si>
  <si>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</si>
  <si>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</si>
  <si>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</si>
  <si>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</si>
  <si>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</si>
  <si>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</si>
  <si>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</si>
  <si>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</si>
  <si>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</si>
  <si>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</si>
  <si>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</si>
  <si>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</si>
  <si>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</si>
  <si>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</si>
  <si>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</si>
  <si>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</si>
  <si>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</si>
  <si>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</si>
  <si>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</si>
  <si>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</si>
  <si>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</si>
  <si>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</si>
  <si>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</si>
  <si>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</si>
  <si>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</si>
  <si>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</si>
  <si>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</si>
  <si>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</si>
  <si>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</si>
  <si>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</si>
  <si>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</si>
  <si>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</si>
  <si>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</si>
  <si>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</si>
  <si>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</si>
  <si>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</si>
  <si>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</si>
  <si>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</si>
  <si>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</si>
  <si>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</si>
  <si>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</si>
  <si>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</si>
  <si>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</si>
  <si>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</si>
  <si>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</si>
  <si>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</si>
  <si>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</si>
  <si>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</si>
  <si>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</si>
  <si>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</si>
  <si>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</si>
  <si>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</si>
  <si>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</si>
  <si>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</si>
  <si>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</si>
  <si>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</si>
  <si>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</si>
  <si>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</si>
  <si>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</si>
  <si>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</si>
  <si>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</si>
  <si>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</si>
  <si>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</si>
  <si>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</si>
  <si>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</si>
  <si>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</si>
  <si>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</si>
  <si>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</si>
  <si>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</si>
  <si>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</si>
  <si>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</si>
  <si>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</si>
  <si>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</si>
  <si>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</si>
  <si>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</si>
  <si>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</si>
  <si>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</si>
  <si>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</si>
  <si>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</si>
  <si>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</si>
  <si>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</si>
  <si>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</si>
  <si>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</si>
  <si>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</si>
  <si>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</si>
  <si>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</si>
  <si>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</si>
  <si>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</si>
  <si>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</si>
  <si>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</si>
  <si>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</si>
  <si>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</si>
  <si>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</si>
  <si>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</si>
  <si>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</si>
  <si>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</si>
  <si>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</si>
  <si>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</si>
  <si>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</si>
  <si>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</si>
  <si>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</si>
  <si>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</si>
  <si>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</si>
  <si>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</si>
  <si>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</si>
  <si>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</si>
  <si>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</si>
  <si>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</si>
  <si>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</si>
  <si>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</si>
  <si>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</si>
  <si>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</si>
  <si>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</si>
  <si>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</si>
  <si>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</si>
  <si>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</si>
  <si>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</si>
  <si>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</si>
  <si>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</si>
  <si>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</si>
  <si>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</si>
  <si>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</si>
  <si>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</si>
  <si>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</si>
  <si>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</si>
  <si>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</si>
  <si>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</si>
  <si>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</si>
  <si>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</si>
  <si>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</si>
  <si>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</si>
  <si>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</si>
  <si>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</si>
  <si>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</si>
  <si>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</si>
  <si>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</si>
  <si>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</si>
  <si>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</si>
  <si>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</si>
  <si>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</si>
  <si>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</si>
  <si>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</si>
  <si>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</si>
  <si>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</si>
  <si>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</si>
  <si>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</si>
  <si>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</si>
  <si>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</si>
  <si>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</si>
  <si>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</si>
  <si>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</si>
  <si>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</si>
  <si>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</si>
  <si>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</si>
  <si>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</si>
  <si>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</si>
  <si>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</si>
  <si>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</si>
  <si>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</si>
  <si>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</si>
  <si>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</si>
  <si>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</si>
  <si>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</si>
  <si>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</si>
  <si>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</si>
  <si>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</si>
  <si>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</si>
  <si>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</si>
  <si>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</si>
  <si>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</si>
  <si>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</si>
  <si>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</si>
  <si>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</si>
  <si>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</si>
  <si>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</si>
  <si>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</si>
  <si>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</si>
  <si>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</si>
  <si>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</si>
  <si>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</si>
  <si>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</si>
  <si>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</si>
  <si>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</si>
  <si>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</si>
  <si>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</si>
  <si>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</si>
  <si>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</si>
  <si>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</si>
  <si>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</si>
  <si>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</si>
  <si>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</si>
  <si>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</si>
  <si>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</si>
  <si>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</si>
  <si>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</si>
  <si>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</si>
  <si>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</si>
  <si>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</si>
  <si>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</si>
  <si>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</si>
  <si>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</si>
  <si>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</si>
  <si>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</si>
  <si>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</si>
  <si>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</si>
  <si>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</si>
  <si>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</si>
  <si>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</si>
  <si>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</si>
  <si>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</si>
  <si>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</si>
  <si>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</si>
  <si>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</si>
  <si>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</si>
  <si>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</si>
  <si>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</si>
  <si>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</si>
  <si>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</si>
  <si>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</si>
  <si>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</si>
  <si>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</si>
  <si>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</si>
  <si>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</si>
  <si>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</si>
  <si>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</si>
  <si>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</si>
  <si>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</si>
  <si>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</si>
  <si>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</si>
  <si>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</si>
  <si>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</si>
  <si>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</si>
  <si>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</si>
  <si>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</si>
  <si>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</si>
  <si>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</si>
  <si>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</si>
  <si>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</si>
  <si>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</si>
  <si>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</si>
  <si>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</si>
  <si>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</si>
  <si>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</si>
  <si>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</si>
  <si>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</si>
  <si>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</si>
  <si>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</si>
  <si>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</si>
  <si>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</si>
  <si>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</si>
  <si>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</si>
  <si>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</si>
  <si>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</si>
  <si>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</si>
  <si>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</si>
  <si>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</si>
  <si>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</si>
  <si>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</si>
  <si>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</si>
  <si>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</si>
  <si>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</si>
  <si>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</si>
  <si>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</si>
  <si>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</si>
  <si>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</si>
  <si>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</si>
  <si>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</si>
  <si>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</si>
  <si>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</si>
  <si>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</si>
  <si>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</si>
  <si>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</si>
  <si>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</si>
  <si>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</si>
  <si>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</si>
  <si>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</si>
  <si>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</si>
  <si>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</si>
  <si>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</si>
  <si>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</si>
  <si>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</si>
  <si>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</si>
  <si>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</si>
  <si>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</si>
  <si>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</si>
  <si>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</si>
  <si>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</si>
  <si>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</si>
  <si>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</si>
  <si>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</si>
  <si>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</si>
  <si>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</si>
  <si>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</si>
  <si>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</si>
  <si>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</si>
  <si>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</si>
  <si>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</si>
  <si>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</si>
  <si>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</si>
  <si>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</si>
  <si>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</si>
  <si>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</si>
  <si>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</si>
  <si>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</si>
  <si>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</si>
  <si>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</si>
  <si>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</si>
  <si>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</si>
  <si>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</si>
  <si>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</si>
  <si>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</si>
  <si>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</si>
  <si>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</si>
  <si>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</si>
  <si>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</si>
  <si>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</si>
  <si>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</si>
  <si>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</si>
  <si>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</si>
  <si>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</si>
  <si>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</si>
  <si>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</si>
  <si>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</si>
  <si>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</si>
  <si>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</si>
  <si>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</si>
  <si>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</si>
  <si>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</si>
  <si>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</si>
  <si>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</si>
  <si>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</si>
  <si>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</si>
  <si>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</si>
  <si>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</si>
  <si>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</si>
  <si>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</si>
  <si>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</si>
  <si>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</si>
  <si>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</si>
  <si>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</si>
  <si>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</si>
  <si>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</si>
  <si>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</si>
  <si>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</si>
  <si>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</si>
  <si>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</si>
  <si>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</si>
  <si>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</si>
  <si>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</si>
  <si>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</si>
  <si>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</si>
  <si>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</si>
  <si>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</si>
  <si>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</si>
  <si>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</si>
  <si>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</si>
  <si>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</si>
  <si>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</si>
  <si>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</si>
  <si>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</si>
  <si>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</si>
  <si>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</si>
  <si>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</si>
  <si>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</si>
  <si>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</si>
  <si>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</si>
  <si>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</si>
  <si>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</si>
  <si>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</si>
  <si>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</si>
  <si>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</si>
  <si>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</si>
  <si>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</si>
  <si>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</si>
  <si>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</si>
  <si>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</si>
  <si>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</si>
  <si>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</si>
  <si>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</si>
  <si>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</si>
  <si>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</si>
  <si>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</si>
  <si>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</si>
  <si>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</si>
  <si>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</si>
  <si>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</si>
  <si>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</si>
  <si>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</si>
  <si>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</si>
  <si>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</si>
  <si>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</si>
  <si>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</si>
  <si>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</si>
  <si>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</si>
  <si>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</si>
  <si>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</si>
  <si>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</si>
  <si>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</si>
  <si>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</si>
  <si>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</si>
  <si>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</si>
  <si>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</si>
  <si>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</si>
  <si>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</si>
  <si>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</si>
  <si>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</si>
  <si>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</si>
  <si>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</si>
  <si>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</si>
  <si>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</si>
  <si>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</si>
  <si>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</si>
  <si>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</si>
  <si>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</si>
  <si>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</si>
  <si>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</si>
  <si>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</si>
  <si>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</si>
  <si>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</si>
  <si>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</si>
  <si>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</si>
  <si>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</si>
  <si>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</si>
  <si>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</si>
  <si>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</si>
  <si>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</si>
  <si>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</si>
  <si>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</si>
  <si>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</si>
  <si>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</si>
  <si>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</si>
  <si>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</si>
  <si>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</si>
  <si>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</si>
  <si>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</si>
  <si>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</si>
  <si>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</si>
  <si>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</si>
  <si>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</si>
  <si>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</si>
  <si>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</si>
  <si>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</si>
  <si>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</si>
  <si>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</si>
  <si>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</si>
  <si>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</si>
  <si>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</si>
  <si>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</si>
  <si>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</si>
  <si>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</si>
  <si>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</si>
  <si>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</si>
  <si>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</si>
  <si>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</si>
  <si>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</si>
  <si>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</si>
  <si>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</si>
  <si>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</si>
  <si>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</si>
  <si>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</si>
  <si>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</si>
  <si>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</si>
  <si>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</si>
  <si>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</si>
  <si>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</si>
  <si>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</si>
  <si>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</si>
  <si>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</si>
  <si>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</si>
  <si>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</si>
  <si>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</si>
  <si>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</si>
  <si>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</si>
  <si>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</si>
  <si>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</si>
  <si>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</si>
  <si>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</si>
  <si>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</si>
  <si>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</si>
  <si>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</si>
  <si>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</si>
  <si>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</si>
  <si>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</si>
  <si>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</si>
  <si>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</si>
  <si>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</si>
  <si>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</si>
  <si>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</si>
  <si>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</si>
  <si>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</si>
  <si>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</si>
  <si>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</si>
  <si>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</si>
  <si>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</si>
  <si>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</si>
  <si>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</si>
  <si>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</si>
  <si>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</si>
  <si>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</si>
  <si>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</si>
  <si>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</si>
  <si>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</si>
  <si>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</si>
  <si>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</si>
  <si>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</si>
  <si>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</si>
  <si>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</si>
  <si>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</si>
  <si>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</si>
  <si>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</si>
  <si>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</si>
  <si>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</si>
  <si>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</si>
  <si>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</si>
  <si>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</si>
  <si>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</si>
  <si>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</si>
  <si>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</si>
  <si>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</si>
  <si>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</si>
  <si>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</si>
  <si>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</si>
  <si>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</si>
  <si>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</si>
  <si>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</si>
  <si>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</si>
  <si>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</si>
  <si>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</si>
  <si>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</si>
  <si>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</si>
  <si>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</si>
  <si>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</si>
  <si>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</si>
  <si>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</si>
  <si>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</si>
  <si>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</si>
  <si>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</si>
  <si>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</si>
  <si>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</si>
  <si>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</si>
  <si>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</si>
  <si>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</si>
  <si>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</si>
  <si>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</si>
  <si>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</si>
  <si>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</si>
  <si>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</si>
  <si>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</si>
  <si>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</si>
  <si>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</si>
  <si>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</si>
  <si>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</si>
  <si>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</si>
  <si>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</si>
  <si>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</si>
  <si>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</si>
  <si>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</si>
  <si>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</si>
  <si>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</si>
  <si>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</si>
  <si>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</si>
  <si>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</si>
  <si>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</si>
  <si>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</si>
  <si>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</si>
  <si>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</si>
  <si>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</si>
  <si>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</si>
  <si>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</si>
  <si>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</si>
  <si>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</si>
  <si>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</si>
  <si>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</si>
  <si>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</si>
  <si>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</si>
  <si>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</si>
  <si>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</si>
  <si>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</si>
  <si>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</si>
  <si>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</si>
  <si>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</si>
  <si>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</si>
  <si>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</si>
  <si>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</si>
  <si>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</si>
  <si>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</si>
  <si>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</si>
  <si>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</si>
  <si>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</si>
  <si>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</si>
  <si>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</si>
  <si>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</si>
  <si>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</si>
  <si>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</si>
  <si>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</si>
  <si>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</si>
  <si>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</si>
  <si>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</si>
  <si>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</si>
  <si>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</si>
  <si>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</si>
  <si>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</si>
  <si>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</si>
  <si>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</si>
  <si>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</si>
  <si>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</si>
  <si>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</si>
  <si>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</si>
  <si>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</si>
  <si>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</si>
  <si>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</si>
  <si>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</si>
  <si>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</si>
  <si>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</si>
  <si>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</si>
  <si>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</si>
  <si>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</si>
  <si>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</si>
  <si>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</si>
  <si>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</si>
  <si>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</si>
  <si>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</si>
  <si>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</si>
  <si>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</si>
  <si>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</si>
  <si>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</si>
  <si>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</si>
  <si>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</si>
  <si>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</si>
  <si>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</si>
  <si>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</si>
  <si>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</si>
  <si>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</si>
  <si>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</si>
  <si>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</si>
  <si>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</si>
  <si>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</si>
  <si>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</si>
  <si>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</si>
  <si>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</si>
  <si>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</si>
  <si>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</si>
  <si>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</si>
  <si>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</si>
  <si>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</si>
  <si>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</si>
  <si>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</si>
  <si>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</si>
  <si>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</si>
  <si>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</si>
  <si>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</si>
  <si>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</si>
  <si>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</si>
  <si>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</si>
  <si>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</si>
  <si>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</si>
  <si>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</si>
  <si>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</si>
  <si>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</si>
  <si>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</si>
  <si>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</si>
  <si>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</si>
  <si>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</si>
  <si>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</si>
  <si>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</si>
  <si>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</si>
  <si>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</si>
  <si>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</si>
  <si>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</si>
  <si>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</si>
  <si>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</si>
  <si>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</si>
  <si>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</si>
  <si>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</si>
  <si>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</si>
  <si>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</si>
  <si>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</si>
  <si>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</si>
  <si>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</si>
  <si>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</si>
  <si>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</si>
  <si>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</si>
  <si>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</si>
  <si>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</si>
  <si>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</si>
  <si>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</si>
  <si>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</si>
  <si>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</si>
  <si>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</si>
  <si>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</si>
  <si>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</si>
  <si>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</si>
  <si>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</si>
  <si>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</si>
  <si>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</si>
  <si>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</si>
  <si>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</si>
  <si>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</si>
  <si>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</si>
  <si>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</si>
  <si>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</si>
  <si>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</si>
  <si>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</si>
  <si>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</si>
  <si>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</si>
  <si>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</si>
  <si>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</si>
  <si>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</si>
  <si>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</si>
  <si>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</si>
  <si>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</si>
  <si>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</si>
  <si>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</si>
  <si>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</si>
  <si>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</si>
  <si>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</si>
  <si>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</si>
  <si>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</si>
  <si>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</si>
  <si>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</si>
  <si>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</si>
  <si>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</si>
  <si>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</si>
  <si>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</si>
  <si>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</si>
  <si>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</si>
  <si>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</si>
  <si>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</si>
  <si>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</si>
  <si>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</si>
  <si>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</si>
  <si>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</si>
  <si>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</si>
  <si>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</si>
  <si>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</si>
  <si>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</si>
  <si>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</si>
  <si>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</si>
  <si>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</si>
  <si>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</si>
  <si>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</si>
  <si>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</si>
  <si>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</si>
  <si>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</si>
  <si>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</si>
  <si>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</si>
  <si>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</si>
  <si>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</si>
  <si>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</si>
  <si>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</si>
  <si>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</si>
  <si>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</si>
  <si>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</si>
  <si>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</si>
  <si>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</si>
  <si>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</si>
  <si>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</si>
  <si>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</si>
  <si>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</si>
  <si>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</si>
  <si>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</si>
  <si>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</si>
  <si>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</si>
  <si>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</si>
  <si>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</si>
  <si>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</si>
  <si>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</si>
  <si>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</si>
  <si>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</si>
  <si>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</si>
  <si>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</si>
  <si>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</si>
  <si>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</si>
  <si>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</si>
  <si>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</si>
  <si>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</si>
  <si>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</si>
  <si>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</si>
  <si>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</si>
  <si>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</si>
  <si>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</si>
  <si>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</si>
  <si>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</si>
  <si>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</si>
  <si>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</si>
  <si>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</si>
  <si>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</si>
  <si>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</si>
  <si>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</si>
  <si>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</si>
  <si>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</si>
  <si>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</si>
  <si>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</si>
  <si>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</si>
  <si>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</si>
  <si>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</si>
  <si>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</si>
  <si>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</si>
  <si>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</si>
  <si>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</si>
  <si>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</si>
  <si>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</si>
  <si>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</si>
  <si>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</si>
  <si>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</si>
  <si>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</si>
  <si>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</si>
  <si>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</si>
  <si>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</si>
  <si>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</si>
  <si>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</si>
  <si>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</si>
  <si>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</si>
  <si>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</si>
  <si>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</si>
  <si>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</si>
  <si>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</si>
  <si>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</si>
  <si>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</si>
  <si>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</si>
  <si>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</si>
  <si>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</si>
  <si>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</si>
  <si>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</si>
  <si>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</si>
  <si>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</si>
  <si>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</si>
  <si>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</si>
  <si>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</si>
  <si>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</si>
  <si>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</si>
  <si>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</si>
  <si>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</si>
  <si>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</si>
  <si>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</si>
  <si>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</si>
  <si>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</si>
  <si>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</si>
  <si>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</si>
  <si>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</si>
  <si>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</si>
  <si>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</si>
  <si>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</si>
  <si>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</si>
  <si>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</si>
  <si>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</si>
  <si>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</si>
  <si>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</si>
  <si>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</si>
  <si>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</si>
  <si>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</si>
  <si>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</si>
  <si>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</si>
  <si>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</si>
  <si>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</si>
  <si>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</si>
  <si>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</si>
  <si>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</si>
  <si>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</si>
  <si>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</si>
  <si>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</si>
  <si>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</si>
  <si>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</si>
  <si>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</si>
  <si>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</si>
  <si>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</si>
  <si>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</si>
  <si>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</si>
  <si>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</si>
  <si>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</si>
  <si>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</si>
  <si>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</si>
  <si>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</si>
  <si>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</si>
  <si>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</si>
  <si>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</si>
  <si>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</si>
  <si>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</si>
  <si>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</si>
  <si>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</si>
  <si>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</si>
  <si>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</si>
  <si>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</si>
  <si>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</si>
  <si>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</si>
  <si>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</si>
  <si>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</si>
  <si>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</si>
  <si>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</si>
  <si>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</si>
  <si>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</si>
  <si>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</si>
  <si>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</si>
  <si>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</si>
  <si>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</si>
  <si>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</si>
  <si>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</si>
  <si>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</si>
  <si>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</si>
  <si>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</si>
  <si>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</si>
  <si>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</si>
  <si>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</si>
  <si>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</si>
  <si>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</si>
  <si>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</si>
  <si>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</si>
  <si>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</si>
  <si>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</si>
  <si>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</si>
  <si>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</si>
  <si>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</si>
  <si>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</si>
  <si>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</si>
  <si>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</si>
  <si>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</si>
  <si>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</si>
  <si>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</si>
  <si>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</si>
  <si>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</si>
  <si>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</si>
  <si>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</si>
  <si>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</si>
  <si>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</si>
  <si>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</si>
  <si>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</si>
  <si>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</si>
  <si>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</si>
  <si>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</si>
  <si>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</si>
  <si>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</si>
  <si>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</si>
  <si>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</si>
  <si>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</si>
  <si>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</si>
  <si>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</si>
  <si>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</si>
  <si>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</si>
  <si>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</si>
  <si>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</si>
  <si>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</si>
  <si>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</si>
  <si>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</si>
  <si>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</si>
  <si>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</si>
  <si>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</si>
  <si>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</si>
  <si>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</si>
  <si>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</si>
  <si>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</si>
  <si>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</si>
  <si>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</si>
  <si>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</si>
  <si>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</si>
  <si>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</si>
  <si>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</si>
  <si>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</si>
  <si>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</si>
  <si>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</si>
  <si>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</si>
  <si>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</si>
  <si>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</si>
  <si>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</si>
  <si>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</si>
  <si>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</si>
  <si>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</si>
  <si>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</si>
  <si>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</si>
  <si>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</si>
  <si>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</si>
  <si>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</si>
  <si>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</si>
  <si>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</si>
  <si>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</si>
  <si>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</si>
  <si>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</si>
  <si>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</si>
  <si>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</si>
  <si>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</si>
  <si>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</si>
  <si>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</si>
  <si>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</si>
  <si>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</si>
  <si>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</si>
  <si>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</si>
  <si>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</si>
  <si>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</si>
  <si>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</si>
  <si>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</si>
  <si>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</si>
  <si>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</si>
  <si>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</si>
  <si>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</si>
  <si>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</si>
  <si>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</si>
  <si>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</si>
  <si>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</si>
  <si>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</si>
  <si>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</si>
  <si>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</si>
  <si>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</si>
  <si>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</si>
  <si>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</si>
  <si>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</si>
  <si>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</si>
  <si>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</si>
  <si>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</si>
  <si>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</si>
  <si>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</si>
  <si>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</si>
  <si>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</si>
  <si>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</si>
  <si>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</si>
  <si>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</si>
  <si>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</si>
  <si>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</si>
  <si>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</si>
  <si>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</si>
  <si>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</si>
  <si>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</si>
  <si>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</si>
  <si>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</si>
  <si>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</si>
  <si>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</si>
  <si>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</si>
  <si>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</si>
  <si>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</si>
  <si>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</si>
  <si>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</si>
  <si>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</si>
  <si>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</si>
  <si>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</si>
  <si>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</si>
  <si>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</si>
  <si>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</si>
  <si>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</si>
  <si>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</si>
  <si>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</si>
  <si>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</si>
  <si>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</si>
  <si>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</si>
  <si>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</si>
  <si>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</si>
  <si>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</si>
  <si>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</si>
  <si>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</si>
  <si>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</si>
  <si>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</si>
  <si>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</si>
  <si>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</si>
  <si>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</si>
  <si>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</si>
  <si>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</si>
  <si>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</si>
  <si>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</si>
  <si>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</si>
  <si>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</si>
  <si>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</si>
  <si>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</si>
  <si>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</si>
  <si>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</si>
  <si>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</si>
  <si>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</si>
  <si>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</si>
  <si>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</si>
  <si>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</si>
  <si>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</si>
  <si>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</si>
  <si>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</si>
  <si>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</si>
  <si>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</si>
  <si>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</si>
  <si>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</si>
  <si>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</si>
  <si>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</si>
  <si>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</si>
  <si>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</si>
  <si>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</si>
  <si>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</si>
  <si>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</si>
  <si>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</si>
  <si>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</si>
  <si>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</si>
  <si>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</si>
  <si>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</si>
  <si>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</si>
  <si>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</si>
  <si>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</si>
  <si>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</si>
  <si>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</si>
  <si>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</si>
  <si>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</si>
  <si>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</si>
  <si>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</si>
  <si>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</si>
  <si>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</si>
  <si>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</si>
  <si>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</si>
  <si>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</si>
  <si>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</si>
  <si>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</si>
  <si>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</si>
  <si>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</si>
  <si>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</si>
  <si>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</si>
  <si>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</si>
  <si>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</si>
  <si>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</si>
  <si>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</si>
  <si>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</si>
  <si>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</si>
  <si>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</si>
  <si>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</si>
  <si>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</si>
  <si>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</si>
  <si>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</si>
  <si>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</si>
  <si>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</si>
  <si>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</si>
  <si>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</si>
  <si>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</si>
  <si>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</si>
  <si>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</si>
  <si>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</si>
  <si>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</si>
  <si>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</si>
  <si>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</si>
  <si>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</si>
  <si>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</si>
  <si>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</si>
  <si>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</si>
  <si>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</si>
  <si>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</si>
  <si>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</si>
  <si>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</si>
  <si>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</si>
  <si>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</si>
  <si>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</si>
  <si>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</si>
  <si>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</si>
  <si>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</si>
  <si>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</si>
  <si>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</si>
  <si>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</si>
  <si>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</si>
  <si>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</si>
  <si>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</si>
  <si>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</si>
  <si>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</si>
  <si>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</si>
  <si>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</si>
  <si>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</si>
  <si>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</si>
  <si>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</si>
  <si>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</si>
  <si>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</si>
  <si>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</si>
  <si>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</si>
  <si>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</si>
  <si>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</si>
  <si>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</si>
  <si>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</si>
  <si>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</si>
  <si>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</si>
  <si>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</si>
  <si>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</si>
  <si>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</si>
  <si>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</si>
  <si>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</si>
  <si>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</si>
  <si>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</si>
  <si>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</si>
  <si>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</si>
  <si>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</si>
  <si>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</si>
  <si>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</si>
  <si>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</si>
  <si>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</si>
  <si>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</si>
  <si>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</si>
  <si>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</si>
  <si>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</si>
  <si>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</si>
  <si>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</si>
  <si>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</si>
  <si>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</si>
  <si>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</si>
  <si>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</si>
  <si>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</si>
  <si>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</si>
  <si>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</si>
  <si>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</si>
  <si>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</si>
  <si>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</si>
  <si>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</si>
  <si>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</si>
  <si>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</si>
  <si>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</si>
  <si>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</si>
  <si>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</si>
  <si>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</si>
  <si>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</si>
  <si>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</si>
  <si>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</si>
  <si>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</si>
  <si>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</si>
  <si>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</si>
  <si>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</si>
  <si>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</si>
  <si>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</si>
  <si>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</si>
  <si>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</si>
  <si>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</si>
  <si>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</si>
  <si>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</si>
  <si>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</si>
  <si>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</si>
  <si>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</si>
  <si>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</si>
  <si>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</si>
  <si>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</si>
  <si>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</si>
  <si>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</si>
  <si>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</si>
  <si>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</si>
  <si>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</si>
  <si>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</si>
  <si>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</si>
  <si>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</si>
  <si>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</si>
  <si>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</si>
  <si>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</si>
  <si>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</si>
  <si>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</si>
  <si>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</si>
  <si>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</si>
  <si>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</si>
  <si>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</si>
  <si>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</si>
  <si>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</si>
  <si>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</si>
  <si>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</si>
  <si>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</si>
  <si>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</si>
  <si>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</si>
  <si>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</si>
  <si>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</si>
  <si>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</si>
  <si>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</si>
  <si>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</si>
  <si>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</si>
  <si>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</si>
  <si>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</si>
  <si>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</si>
  <si>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</si>
  <si>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</si>
  <si>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</si>
  <si>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</si>
  <si>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</si>
  <si>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</si>
  <si>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</si>
  <si>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</si>
  <si>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</si>
  <si>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</si>
  <si>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</si>
  <si>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</si>
  <si>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</si>
  <si>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</si>
  <si>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</si>
  <si>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</si>
  <si>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</si>
  <si>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</si>
  <si>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</si>
  <si>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</si>
  <si>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</si>
  <si>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</si>
  <si>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</si>
  <si>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</si>
  <si>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</si>
  <si>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</si>
  <si>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</si>
  <si>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</si>
  <si>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</si>
  <si>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</si>
  <si>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</si>
  <si>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</si>
  <si>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</si>
  <si>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</si>
  <si>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</si>
  <si>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</si>
  <si>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</si>
  <si>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</si>
  <si>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</si>
  <si>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</si>
  <si>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</si>
  <si>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</si>
  <si>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</si>
  <si>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</si>
  <si>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</si>
  <si>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</si>
  <si>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</si>
  <si>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</si>
  <si>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</si>
  <si>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</si>
  <si>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</si>
  <si>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</si>
  <si>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</si>
  <si>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</si>
  <si>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</si>
  <si>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</si>
  <si>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</si>
  <si>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</si>
  <si>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</si>
  <si>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</si>
  <si>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</si>
  <si>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</si>
  <si>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</si>
  <si>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</si>
  <si>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</si>
  <si>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</si>
  <si>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</si>
  <si>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</si>
  <si>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</si>
  <si>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</si>
  <si>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</si>
  <si>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</si>
  <si>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</si>
  <si>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</si>
  <si>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</si>
  <si>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</si>
  <si>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</si>
  <si>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</si>
  <si>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</si>
  <si>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</si>
  <si>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</si>
  <si>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</si>
  <si>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</si>
  <si>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</si>
  <si>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</si>
  <si>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</si>
  <si>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</si>
  <si>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</si>
  <si>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</si>
  <si>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</si>
  <si>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</si>
  <si>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</si>
  <si>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</si>
  <si>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</si>
  <si>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</si>
  <si>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</si>
  <si>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</si>
  <si>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</si>
  <si>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</si>
  <si>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</si>
  <si>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</si>
  <si>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</si>
  <si>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</si>
  <si>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</si>
  <si>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</si>
  <si>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</si>
  <si>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</si>
  <si>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</si>
  <si>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</si>
  <si>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</si>
  <si>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</si>
  <si>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</si>
  <si>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</si>
  <si>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</si>
  <si>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</si>
  <si>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</si>
  <si>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</si>
  <si>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</si>
  <si>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</si>
  <si>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</si>
  <si>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</si>
  <si>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</si>
  <si>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</si>
  <si>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</si>
  <si>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</si>
  <si>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</si>
  <si>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</si>
  <si>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</si>
  <si>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</si>
  <si>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</si>
  <si>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</si>
  <si>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</si>
  <si>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</si>
  <si>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</si>
  <si>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</si>
  <si>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</si>
  <si>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</si>
  <si>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</si>
  <si>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</si>
  <si>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</si>
  <si>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</si>
  <si>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</si>
  <si>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</si>
  <si>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</si>
  <si>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</si>
  <si>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</si>
  <si>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</si>
  <si>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</si>
  <si>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</si>
  <si>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</si>
  <si>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</si>
  <si>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</si>
  <si>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</si>
  <si>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</si>
  <si>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</si>
  <si>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</si>
  <si>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</si>
  <si>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</si>
  <si>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</si>
  <si>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</si>
  <si>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</si>
  <si>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</si>
  <si>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</si>
  <si>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</si>
  <si>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</si>
  <si>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</si>
  <si>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</si>
  <si>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</si>
  <si>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</si>
  <si>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</si>
  <si>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</si>
  <si>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</si>
  <si>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</si>
  <si>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</si>
  <si>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</si>
  <si>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</si>
  <si>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</si>
  <si>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</si>
  <si>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</si>
  <si>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</si>
  <si>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</si>
  <si>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</si>
  <si>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</si>
  <si>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</si>
  <si>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</si>
  <si>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</si>
  <si>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</si>
  <si>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</si>
  <si>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</si>
  <si>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</si>
  <si>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</si>
  <si>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</si>
  <si>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</si>
  <si>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</si>
  <si>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</si>
  <si>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</si>
  <si>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</si>
  <si>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</si>
  <si>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</si>
  <si>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</si>
  <si>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</si>
  <si>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</si>
  <si>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</si>
  <si>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</si>
  <si>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</si>
  <si>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</si>
  <si>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</si>
  <si>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</si>
  <si>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</si>
  <si>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</si>
  <si>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</si>
  <si>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</si>
  <si>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</si>
  <si>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</si>
  <si>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</si>
  <si>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</si>
  <si>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</si>
  <si>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</si>
  <si>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</si>
  <si>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</si>
  <si>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</si>
  <si>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</si>
  <si>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</si>
  <si>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</si>
  <si>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</si>
  <si>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</si>
  <si>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</si>
  <si>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</si>
  <si>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</si>
  <si>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</si>
  <si>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</si>
  <si>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</si>
  <si>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</si>
  <si>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</si>
  <si>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</si>
  <si>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</si>
  <si>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</si>
  <si>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</si>
  <si>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</si>
  <si>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</si>
  <si>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</si>
  <si>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</si>
  <si>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</si>
  <si>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</si>
  <si>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</si>
  <si>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</si>
  <si>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</si>
  <si>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</si>
  <si>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</si>
  <si>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</si>
  <si>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</si>
  <si>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</si>
  <si>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</si>
  <si>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</si>
  <si>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</si>
  <si>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</si>
  <si>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</si>
  <si>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</si>
  <si>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</si>
  <si>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</si>
  <si>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</si>
  <si>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</si>
  <si>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</si>
  <si>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</si>
  <si>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</si>
  <si>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</si>
  <si>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</si>
  <si>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</si>
  <si>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</si>
  <si>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</si>
  <si>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</si>
  <si>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</si>
  <si>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</si>
  <si>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</si>
  <si>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</si>
  <si>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</si>
  <si>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</si>
  <si>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</si>
  <si>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</si>
  <si>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</si>
  <si>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</si>
  <si>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</si>
  <si>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</si>
  <si>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</si>
  <si>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</si>
  <si>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</si>
  <si>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</si>
  <si>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</si>
  <si>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</si>
  <si>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</si>
  <si>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</si>
  <si>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</si>
  <si>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</si>
  <si>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</si>
  <si>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</si>
  <si>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</si>
  <si>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</si>
  <si>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</si>
  <si>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</si>
  <si>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</si>
  <si>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</si>
  <si>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</si>
  <si>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</si>
  <si>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</si>
  <si>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</si>
  <si>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</si>
  <si>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</si>
  <si>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</si>
  <si>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</si>
  <si>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</si>
  <si>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</si>
  <si>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</si>
  <si>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</si>
  <si>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</si>
  <si>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</si>
  <si>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</si>
  <si>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</si>
  <si>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</si>
  <si>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</si>
  <si>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</si>
  <si>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</si>
  <si>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</si>
  <si>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</si>
  <si>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</si>
  <si>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</si>
  <si>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</si>
  <si>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</si>
  <si>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</si>
  <si>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</si>
  <si>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</si>
  <si>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</si>
  <si>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</si>
  <si>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</si>
  <si>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</si>
  <si>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</si>
  <si>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</si>
  <si>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</si>
  <si>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</si>
  <si>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</si>
  <si>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</si>
  <si>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</si>
  <si>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</si>
  <si>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</si>
  <si>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</si>
  <si>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</si>
  <si>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</si>
  <si>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</si>
  <si>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</si>
  <si>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</si>
  <si>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</si>
  <si>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</si>
  <si>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</si>
  <si>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</si>
  <si>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</si>
  <si>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</si>
  <si>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</si>
  <si>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</si>
  <si>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</si>
  <si>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</si>
  <si>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</si>
  <si>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</si>
  <si>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</si>
  <si>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</si>
  <si>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</si>
  <si>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</si>
  <si>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</si>
  <si>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</si>
  <si>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</si>
  <si>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</si>
  <si>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</si>
  <si>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</si>
  <si>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</si>
  <si>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</si>
  <si>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</si>
  <si>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</si>
  <si>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</si>
  <si>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</si>
  <si>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</si>
  <si>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</si>
  <si>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</si>
  <si>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</si>
  <si>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</si>
  <si>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</si>
  <si>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</si>
  <si>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</si>
  <si>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</si>
  <si>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</si>
  <si>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</si>
  <si>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</si>
  <si>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</si>
  <si>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</si>
  <si>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</si>
  <si>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</si>
  <si>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</si>
  <si>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</si>
  <si>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</si>
  <si>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</si>
  <si>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</si>
  <si>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</si>
  <si>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</si>
  <si>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</si>
  <si>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</si>
  <si>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</si>
  <si>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</si>
  <si>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</si>
  <si>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</si>
  <si>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</si>
  <si>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</si>
  <si>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</si>
  <si>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</si>
  <si>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</si>
  <si>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</si>
  <si>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</si>
  <si>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</si>
  <si>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</si>
  <si>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</si>
  <si>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</si>
  <si>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</si>
  <si>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</si>
  <si>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</si>
  <si>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</si>
  <si>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</si>
  <si>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</si>
  <si>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</si>
  <si>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</si>
  <si>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</si>
  <si>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</si>
  <si>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</si>
  <si>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</si>
  <si>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</si>
  <si>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</si>
  <si>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</si>
  <si>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</si>
  <si>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</si>
  <si>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</si>
  <si>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</si>
  <si>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</si>
  <si>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</si>
  <si>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</si>
  <si>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</si>
  <si>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</si>
  <si>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</si>
  <si>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</si>
  <si>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</si>
  <si>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</si>
  <si>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</si>
  <si>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</si>
  <si>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</si>
  <si>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</si>
  <si>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</si>
  <si>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</si>
  <si>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</si>
  <si>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</si>
  <si>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</si>
  <si>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</si>
  <si>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</si>
  <si>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</si>
  <si>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</si>
  <si>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</si>
  <si>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</si>
  <si>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</si>
  <si>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</si>
  <si>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</si>
  <si>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</si>
  <si>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</si>
  <si>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</si>
  <si>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</si>
  <si>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</si>
  <si>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</si>
  <si>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</si>
  <si>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</si>
  <si>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</si>
  <si>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</si>
  <si>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</si>
  <si>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</si>
  <si>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</si>
  <si>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</si>
  <si>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</si>
  <si>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</si>
  <si>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</si>
  <si>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</si>
  <si>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</si>
  <si>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</si>
  <si>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</si>
  <si>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</si>
  <si>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</si>
  <si>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</si>
  <si>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</si>
  <si>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</si>
  <si>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</si>
  <si>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</si>
  <si>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</si>
  <si>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</si>
  <si>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</si>
  <si>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</si>
  <si>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</si>
  <si>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</si>
  <si>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</si>
  <si>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</si>
  <si>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</si>
  <si>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</si>
  <si>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</si>
  <si>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</si>
  <si>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</si>
  <si>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</si>
  <si>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</si>
  <si>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</si>
  <si>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</si>
  <si>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</si>
  <si>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</si>
  <si>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</si>
  <si>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</si>
  <si>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</si>
  <si>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</si>
  <si>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</si>
  <si>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</si>
  <si>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</si>
  <si>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</si>
  <si>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</si>
  <si>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</si>
  <si>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</si>
  <si>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</si>
  <si>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</si>
  <si>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</si>
  <si>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</si>
  <si>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</si>
  <si>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</si>
  <si>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</si>
  <si>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</si>
  <si>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</si>
  <si>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</si>
  <si>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</si>
  <si>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</si>
  <si>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</si>
  <si>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</si>
  <si>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</si>
  <si>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</si>
  <si>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</si>
  <si>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</si>
  <si>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</si>
  <si>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</si>
  <si>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</si>
  <si>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</si>
  <si>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</si>
  <si>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</si>
  <si>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</si>
  <si>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</si>
  <si>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</si>
  <si>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</si>
  <si>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</si>
  <si>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</si>
  <si>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</si>
  <si>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</si>
  <si>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</si>
  <si>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</si>
  <si>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</si>
  <si>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</si>
  <si>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</si>
  <si>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</si>
  <si>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</si>
  <si>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</si>
  <si>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</si>
  <si>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</si>
  <si>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</si>
  <si>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</si>
  <si>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</si>
  <si>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</si>
  <si>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</si>
  <si>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</si>
  <si>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</si>
  <si>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</si>
  <si>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</si>
  <si>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</si>
  <si>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</si>
  <si>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</si>
  <si>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</si>
  <si>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</si>
  <si>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</si>
  <si>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</si>
  <si>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</si>
  <si>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</si>
  <si>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</si>
  <si>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</si>
  <si>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</si>
  <si>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</si>
  <si>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</si>
  <si>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</si>
  <si>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</si>
  <si>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</si>
  <si>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</si>
  <si>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</si>
  <si>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</si>
  <si>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</si>
  <si>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</si>
  <si>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</si>
  <si>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</si>
  <si>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</si>
  <si>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</si>
  <si>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</si>
  <si>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</si>
  <si>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</si>
  <si>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</si>
  <si>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</si>
  <si>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</si>
  <si>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</si>
  <si>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</si>
  <si>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</si>
  <si>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</si>
  <si>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</si>
  <si>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</si>
  <si>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</si>
  <si>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</si>
  <si>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</si>
  <si>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</si>
  <si>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</si>
  <si>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</si>
  <si>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</si>
  <si>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</si>
  <si>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</si>
  <si>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</si>
  <si>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</si>
  <si>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</si>
  <si>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</si>
  <si>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</si>
  <si>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</si>
  <si>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</si>
  <si>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</si>
  <si>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</si>
  <si>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</si>
  <si>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</si>
  <si>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</si>
  <si>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</si>
  <si>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</si>
  <si>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</si>
  <si>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</si>
  <si>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</si>
  <si>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</si>
  <si>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</si>
  <si>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</si>
  <si>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</si>
  <si>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</si>
  <si>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</si>
  <si>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</si>
  <si>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</si>
  <si>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</si>
  <si>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</si>
  <si>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</si>
  <si>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</si>
  <si>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</si>
  <si>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</si>
  <si>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</si>
  <si>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</si>
  <si>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</si>
  <si>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</si>
  <si>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</si>
  <si>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</si>
  <si>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</si>
  <si>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</si>
  <si>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</si>
  <si>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</si>
  <si>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</si>
  <si>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</si>
  <si>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</si>
  <si>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</si>
  <si>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</si>
  <si>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</si>
  <si>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</si>
  <si>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</si>
  <si>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</si>
  <si>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</si>
  <si>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</si>
  <si>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</si>
  <si>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</si>
  <si>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</si>
  <si>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</si>
  <si>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</si>
  <si>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</si>
  <si>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</si>
  <si>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</si>
  <si>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</si>
  <si>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</si>
  <si>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</si>
  <si>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</si>
  <si>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</si>
  <si>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</si>
  <si>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</si>
  <si>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</si>
  <si>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</si>
  <si>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</si>
  <si>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</si>
  <si>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</si>
  <si>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</si>
  <si>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</si>
  <si>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</si>
  <si>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</si>
  <si>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</si>
  <si>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</si>
  <si>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</si>
  <si>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</si>
  <si>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</si>
  <si>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</si>
  <si>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</si>
  <si>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</si>
  <si>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</si>
  <si>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</si>
  <si>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</si>
  <si>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</si>
  <si>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</si>
  <si>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</si>
  <si>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</si>
  <si>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</si>
  <si>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</si>
  <si>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</si>
  <si>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</si>
  <si>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</si>
  <si>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</si>
  <si>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</si>
  <si>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</si>
  <si>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</si>
  <si>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</si>
  <si>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</si>
  <si>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</si>
  <si>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</si>
  <si>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</si>
  <si>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</si>
  <si>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</si>
  <si>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</si>
  <si>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</si>
  <si>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</si>
  <si>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</si>
  <si>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</si>
  <si>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</si>
  <si>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</si>
  <si>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</si>
  <si>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</si>
  <si>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</si>
  <si>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</si>
  <si>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</si>
  <si>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</si>
  <si>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</si>
  <si>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</si>
  <si>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</si>
  <si>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</si>
  <si>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</si>
  <si>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</si>
  <si>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</si>
  <si>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</si>
  <si>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</si>
  <si>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</si>
  <si>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</si>
  <si>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</si>
  <si>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</si>
  <si>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</si>
  <si>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</si>
  <si>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</si>
  <si>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</si>
  <si>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</si>
  <si>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</si>
  <si>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</si>
  <si>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</si>
  <si>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</si>
  <si>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</si>
  <si>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</si>
  <si>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</si>
  <si>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</si>
  <si>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</si>
  <si>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</si>
  <si>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</si>
  <si>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</si>
  <si>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</si>
  <si>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</si>
  <si>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</si>
  <si>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</si>
  <si>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</si>
  <si>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</si>
  <si>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</si>
  <si>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</si>
  <si>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</si>
  <si>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</si>
  <si>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</si>
  <si>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</si>
  <si>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</si>
  <si>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</si>
  <si>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</si>
  <si>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</si>
  <si>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</si>
  <si>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</si>
  <si>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</si>
  <si>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</si>
  <si>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</si>
  <si>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</si>
  <si>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</si>
  <si>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</si>
  <si>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</si>
  <si>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</si>
  <si>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</si>
  <si>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</si>
  <si>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</si>
  <si>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</si>
  <si>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</si>
  <si>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</si>
  <si>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</si>
  <si>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</si>
  <si>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</si>
  <si>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</si>
  <si>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</si>
  <si>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</si>
  <si>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</si>
  <si>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</si>
  <si>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</si>
  <si>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</si>
  <si>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</si>
  <si>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</si>
  <si>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</si>
  <si>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</si>
  <si>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</si>
  <si>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</si>
  <si>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</si>
  <si>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</si>
  <si>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</si>
  <si>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</si>
  <si>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</si>
  <si>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</si>
  <si>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</si>
  <si>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</si>
  <si>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</si>
  <si>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</si>
  <si>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</si>
  <si>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</si>
  <si>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</si>
  <si>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</si>
  <si>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</si>
  <si>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</si>
  <si>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</si>
  <si>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</si>
  <si>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</si>
  <si>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</si>
  <si>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</si>
  <si>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</si>
  <si>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</si>
  <si>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</si>
  <si>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</si>
  <si>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</si>
  <si>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</si>
  <si>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</si>
  <si>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</si>
  <si>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</si>
  <si>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</si>
  <si>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</si>
  <si>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</si>
  <si>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</si>
  <si>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</si>
  <si>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</si>
  <si>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</si>
  <si>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</si>
  <si>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</si>
  <si>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</si>
  <si>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</si>
  <si>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</si>
  <si>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</si>
  <si>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</si>
  <si>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</si>
  <si>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</si>
  <si>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</si>
  <si>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</si>
  <si>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</si>
  <si>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</si>
  <si>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</si>
  <si>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</si>
  <si>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</si>
  <si>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</si>
  <si>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</si>
  <si>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</si>
  <si>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</si>
  <si>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</si>
  <si>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</si>
  <si>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</si>
  <si>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</si>
  <si>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</si>
  <si>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</si>
  <si>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</si>
  <si>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</si>
  <si>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</si>
  <si>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</si>
  <si>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</si>
  <si>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</si>
  <si>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</si>
  <si>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</si>
  <si>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</si>
  <si>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</si>
  <si>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</si>
  <si>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</si>
  <si>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</si>
  <si>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</si>
  <si>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</si>
  <si>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</si>
  <si>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</si>
  <si>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</si>
  <si>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</si>
  <si>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</si>
  <si>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</si>
  <si>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</si>
  <si>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</si>
  <si>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</si>
  <si>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</si>
  <si>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</si>
  <si>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</si>
  <si>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</si>
  <si>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</si>
  <si>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</si>
  <si>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</si>
  <si>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</si>
  <si>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</si>
  <si>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</si>
  <si>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</si>
  <si>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</si>
  <si>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</si>
  <si>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</si>
  <si>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</si>
  <si>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</si>
  <si>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</si>
  <si>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</si>
  <si>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</si>
  <si>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</si>
  <si>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</si>
  <si>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</si>
  <si>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</si>
  <si>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</si>
  <si>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</si>
  <si>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</si>
  <si>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</si>
  <si>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</si>
  <si>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</si>
  <si>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</si>
  <si>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</si>
  <si>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</si>
  <si>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</si>
  <si>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</si>
  <si>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</si>
  <si>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</si>
  <si>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</si>
  <si>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</si>
  <si>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</si>
  <si>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</si>
  <si>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</si>
  <si>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</si>
  <si>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</si>
  <si>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</si>
  <si>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</si>
  <si>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</si>
  <si>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</si>
  <si>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</si>
  <si>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</si>
  <si>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</si>
  <si>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</si>
  <si>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</si>
  <si>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</si>
  <si>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</si>
  <si>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</si>
  <si>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</si>
  <si>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</si>
  <si>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</si>
  <si>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</si>
  <si>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</si>
  <si>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</si>
  <si>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</si>
  <si>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</si>
  <si>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</si>
  <si>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</si>
  <si>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</si>
  <si>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</si>
  <si>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</si>
  <si>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</si>
  <si>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</si>
  <si>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</si>
  <si>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</si>
  <si>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</si>
  <si>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</si>
  <si>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</si>
  <si>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</si>
  <si>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</si>
  <si>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</si>
  <si>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</si>
  <si>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</si>
  <si>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</si>
  <si>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</si>
  <si>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</si>
  <si>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</si>
  <si>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</si>
  <si>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</si>
  <si>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</si>
  <si>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</si>
  <si>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</si>
  <si>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</si>
  <si>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</si>
  <si>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</si>
  <si>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</si>
  <si>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</si>
  <si>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</si>
  <si>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</si>
  <si>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</si>
  <si>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</si>
  <si>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</si>
  <si>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</si>
  <si>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</si>
  <si>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</si>
  <si>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</si>
  <si>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</si>
  <si>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</si>
  <si>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</si>
  <si>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</si>
  <si>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</si>
  <si>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</si>
  <si>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</si>
  <si>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</si>
  <si>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</si>
  <si>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</si>
  <si>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</si>
  <si>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</si>
  <si>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</si>
  <si>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</si>
  <si>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</si>
  <si>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</si>
  <si>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</si>
  <si>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</si>
  <si>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</si>
  <si>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</si>
  <si>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</si>
  <si>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</si>
  <si>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</si>
  <si>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</si>
  <si>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</si>
  <si>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</si>
  <si>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</si>
  <si>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</si>
  <si>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</si>
  <si>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</si>
  <si>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</si>
  <si>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</si>
  <si>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</si>
  <si>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</si>
  <si>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</si>
  <si>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</si>
  <si>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</si>
  <si>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</si>
  <si>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</si>
  <si>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</si>
  <si>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</si>
  <si>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</si>
  <si>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</si>
  <si>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</si>
  <si>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</si>
  <si>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</si>
  <si>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</si>
  <si>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</si>
  <si>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</si>
  <si>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</si>
  <si>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</si>
  <si>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</si>
  <si>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</si>
  <si>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</si>
  <si>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</si>
  <si>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</si>
  <si>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</si>
  <si>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</si>
  <si>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</si>
  <si>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</si>
  <si>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</si>
  <si>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</si>
  <si>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</si>
  <si>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</si>
  <si>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</si>
  <si>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</si>
  <si>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</si>
  <si>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</si>
  <si>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</si>
  <si>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</si>
  <si>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</si>
  <si>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</si>
  <si>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</si>
  <si>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</si>
  <si>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</si>
  <si>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</si>
  <si>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</si>
  <si>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</si>
  <si>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</si>
  <si>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</si>
  <si>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</si>
  <si>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</si>
  <si>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</si>
  <si>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</si>
  <si>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</si>
  <si>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</si>
  <si>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</si>
  <si>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</si>
  <si>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</si>
  <si>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</si>
  <si>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</si>
  <si>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</si>
  <si>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</si>
  <si>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</si>
  <si>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</si>
  <si>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</si>
  <si>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</si>
  <si>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</si>
  <si>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</si>
  <si>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</si>
  <si>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</si>
  <si>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</si>
  <si>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</si>
  <si>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</si>
  <si>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</si>
  <si>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</si>
  <si>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</si>
  <si>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</si>
  <si>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</si>
  <si>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</si>
  <si>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</si>
  <si>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</si>
  <si>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</si>
  <si>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</si>
  <si>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</si>
  <si>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</si>
  <si>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</si>
  <si>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</si>
  <si>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</si>
  <si>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</si>
  <si>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</si>
  <si>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</si>
  <si>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</si>
  <si>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</si>
  <si>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</si>
  <si>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</si>
  <si>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</si>
  <si>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</si>
  <si>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</si>
  <si>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</si>
  <si>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</si>
  <si>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</si>
  <si>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</si>
  <si>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</si>
  <si>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</si>
  <si>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</si>
  <si>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</si>
  <si>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</si>
  <si>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</si>
  <si>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</si>
  <si>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</si>
  <si>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</si>
  <si>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</si>
  <si>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</si>
  <si>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</si>
  <si>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</si>
  <si>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</si>
  <si>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</si>
  <si>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</si>
  <si>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</si>
  <si>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</si>
  <si>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</si>
  <si>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</si>
  <si>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</si>
  <si>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</si>
  <si>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</si>
  <si>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</si>
  <si>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</si>
  <si>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</si>
  <si>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</si>
  <si>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</si>
  <si>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</si>
  <si>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</si>
  <si>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</si>
  <si>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</si>
  <si>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</si>
  <si>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</si>
  <si>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</si>
  <si>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</si>
  <si>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</si>
  <si>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</si>
  <si>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</si>
  <si>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</si>
  <si>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</si>
  <si>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</si>
  <si>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</si>
  <si>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</si>
  <si>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</si>
  <si>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</si>
  <si>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</si>
  <si>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</si>
  <si>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</si>
  <si>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</si>
  <si>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</si>
  <si>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</si>
  <si>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</si>
  <si>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</si>
  <si>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</si>
  <si>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</si>
  <si>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</si>
  <si>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</si>
  <si>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</si>
  <si>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</si>
  <si>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</si>
  <si>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</si>
  <si>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</si>
  <si>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</si>
  <si>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</si>
  <si>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</si>
  <si>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</si>
  <si>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</si>
  <si>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</si>
  <si>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</si>
  <si>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</si>
  <si>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</si>
  <si>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</si>
  <si>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</si>
  <si>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</si>
  <si>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</si>
  <si>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</si>
  <si>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</si>
  <si>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</si>
  <si>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</si>
  <si>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</si>
  <si>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</si>
  <si>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</si>
  <si>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</si>
  <si>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</si>
  <si>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</si>
  <si>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</si>
  <si>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</si>
  <si>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</si>
  <si>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</si>
  <si>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</si>
  <si>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</si>
  <si>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</si>
  <si>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</si>
  <si>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</si>
  <si>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</si>
  <si>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</si>
  <si>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</si>
  <si>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</si>
  <si>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</si>
  <si>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</si>
  <si>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</si>
  <si>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</si>
  <si>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</si>
  <si>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</si>
  <si>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</si>
  <si>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</si>
  <si>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</si>
  <si>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</si>
  <si>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</si>
  <si>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</si>
  <si>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</si>
  <si>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</si>
  <si>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</si>
  <si>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</si>
  <si>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</si>
  <si>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</si>
  <si>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</si>
  <si>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</si>
  <si>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</si>
  <si>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</si>
  <si>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</si>
  <si>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</si>
  <si>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</si>
  <si>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</si>
  <si>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</si>
  <si>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</si>
  <si>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</si>
  <si>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</si>
  <si>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</si>
  <si>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</si>
  <si>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</si>
  <si>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</si>
  <si>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</si>
  <si>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</si>
  <si>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</si>
  <si>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</si>
  <si>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</si>
  <si>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</si>
  <si>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</si>
  <si>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</si>
  <si>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</si>
  <si>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</si>
  <si>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</si>
  <si>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</si>
  <si>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</si>
  <si>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</si>
  <si>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</si>
  <si>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</si>
  <si>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</si>
  <si>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</si>
  <si>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</si>
  <si>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</si>
  <si>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</si>
  <si>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</si>
  <si>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</si>
  <si>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</si>
  <si>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</si>
  <si>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</si>
  <si>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</si>
  <si>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</si>
  <si>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</si>
  <si>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</si>
  <si>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</si>
  <si>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</si>
  <si>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</si>
  <si>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</si>
  <si>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</si>
  <si>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</si>
  <si>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</si>
  <si>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</si>
  <si>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</si>
  <si>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</si>
  <si>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</si>
  <si>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</si>
  <si>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</si>
  <si>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</si>
  <si>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</si>
  <si>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</si>
  <si>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</si>
  <si>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</si>
  <si>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</si>
  <si>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</si>
  <si>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</si>
  <si>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</si>
  <si>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</si>
  <si>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</si>
  <si>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</si>
  <si>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</si>
  <si>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</si>
  <si>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</si>
  <si>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</si>
  <si>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</si>
  <si>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</si>
  <si>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</si>
  <si>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</si>
  <si>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</si>
  <si>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</si>
  <si>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</si>
  <si>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</si>
  <si>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</si>
  <si>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</si>
  <si>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</si>
  <si>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</si>
  <si>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</si>
  <si>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</si>
  <si>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</si>
  <si>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</si>
  <si>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</si>
  <si>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</si>
  <si>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</si>
  <si>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</si>
  <si>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</si>
  <si>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</si>
  <si>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</si>
  <si>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</si>
  <si>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</si>
  <si>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</si>
  <si>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</si>
  <si>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</si>
  <si>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</si>
  <si>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</si>
  <si>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</si>
  <si>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</si>
  <si>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</si>
  <si>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</si>
  <si>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</si>
  <si>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</si>
  <si>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</si>
  <si>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</si>
  <si>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</si>
  <si>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</si>
  <si>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</si>
  <si>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</si>
  <si>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</si>
  <si>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</si>
  <si>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</si>
  <si>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</si>
  <si>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</si>
  <si>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</si>
  <si>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</si>
  <si>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</si>
  <si>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</si>
  <si>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</si>
  <si>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</si>
  <si>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</si>
  <si>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</si>
  <si>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</si>
  <si>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</si>
  <si>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</si>
  <si>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</si>
  <si>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</si>
  <si>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</si>
  <si>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</si>
  <si>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</si>
  <si>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</si>
  <si>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</si>
  <si>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</si>
  <si>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</si>
  <si>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</si>
  <si>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</si>
  <si>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</si>
  <si>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</si>
  <si>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</si>
  <si>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</si>
  <si>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</si>
  <si>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</si>
  <si>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</si>
  <si>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</si>
  <si>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</si>
  <si>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</si>
  <si>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</si>
  <si>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</si>
  <si>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</si>
  <si>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</si>
  <si>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</si>
  <si>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</si>
  <si>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</si>
  <si>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</si>
  <si>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</si>
  <si>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</si>
  <si>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</si>
  <si>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</si>
  <si>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</si>
  <si>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</si>
  <si>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</si>
  <si>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</si>
  <si>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</si>
  <si>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</si>
  <si>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</si>
  <si>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</si>
  <si>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</si>
  <si>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</si>
  <si>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</si>
  <si>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</si>
  <si>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</si>
  <si>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</si>
  <si>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</si>
  <si>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</si>
  <si>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</si>
  <si>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</si>
  <si>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</si>
  <si>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</si>
  <si>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</si>
  <si>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</si>
  <si>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</si>
  <si>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</si>
  <si>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</si>
  <si>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</si>
  <si>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</si>
  <si>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</si>
  <si>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</si>
  <si>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</si>
  <si>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</si>
  <si>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</si>
  <si>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</si>
  <si>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</si>
  <si>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</si>
  <si>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</si>
  <si>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</si>
  <si>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</si>
  <si>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</si>
  <si>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</si>
  <si>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</si>
  <si>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</si>
  <si>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</si>
  <si>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</si>
  <si>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</si>
  <si>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</si>
  <si>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</si>
  <si>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</si>
  <si>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</si>
  <si>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</si>
  <si>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</si>
  <si>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</si>
  <si>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</si>
  <si>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</si>
  <si>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</si>
  <si>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</si>
  <si>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</si>
  <si>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</si>
  <si>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</si>
  <si>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</si>
  <si>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</si>
  <si>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</si>
  <si>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</si>
  <si>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</si>
  <si>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</si>
  <si>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</si>
  <si>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</si>
  <si>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</si>
  <si>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</si>
  <si>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</si>
  <si>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</si>
  <si>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</si>
  <si>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</si>
  <si>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</si>
  <si>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</si>
  <si>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</si>
  <si>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</si>
  <si>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</si>
  <si>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</si>
  <si>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</si>
  <si>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</si>
  <si>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</si>
  <si>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</si>
  <si>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</si>
  <si>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</si>
  <si>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</si>
  <si>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</si>
  <si>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</si>
  <si>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</si>
  <si>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</si>
  <si>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</si>
  <si>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</si>
  <si>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</si>
  <si>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</si>
  <si>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</si>
  <si>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</si>
  <si>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</si>
  <si>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</si>
  <si>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</si>
  <si>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</si>
  <si>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</si>
  <si>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</si>
  <si>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</si>
  <si>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</si>
  <si>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</si>
  <si>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</si>
  <si>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</si>
  <si>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</si>
  <si>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</si>
  <si>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</si>
  <si>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</si>
  <si>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</si>
  <si>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</si>
  <si>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</si>
  <si>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</si>
  <si>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</si>
  <si>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</si>
  <si>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</si>
  <si>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</si>
  <si>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</si>
  <si>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</si>
  <si>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</si>
  <si>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</si>
  <si>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</si>
  <si>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</si>
  <si>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</si>
  <si>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</si>
  <si>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</si>
  <si>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</si>
  <si>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</si>
  <si>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</si>
  <si>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</si>
  <si>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</si>
  <si>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</si>
  <si>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</si>
  <si>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</si>
  <si>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</si>
  <si>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</si>
  <si>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</si>
  <si>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</si>
  <si>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</si>
  <si>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</si>
  <si>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</si>
  <si>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</si>
  <si>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</si>
  <si>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</si>
  <si>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</si>
  <si>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</si>
  <si>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</si>
  <si>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</si>
  <si>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</si>
  <si>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</si>
  <si>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</si>
  <si>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</si>
  <si>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</si>
  <si>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</si>
  <si>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</si>
  <si>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</si>
  <si>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</si>
  <si>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</si>
  <si>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</si>
  <si>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</si>
  <si>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</si>
  <si>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</si>
  <si>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</si>
  <si>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</si>
  <si>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</si>
  <si>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</si>
  <si>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</si>
  <si>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</si>
  <si>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</si>
  <si>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</si>
  <si>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</si>
  <si>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</si>
  <si>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</si>
  <si>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</si>
  <si>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</si>
  <si>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</si>
  <si>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</si>
  <si>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</si>
  <si>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</si>
  <si>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</si>
  <si>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</si>
  <si>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</si>
  <si>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</si>
  <si>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</si>
  <si>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</si>
  <si>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</si>
  <si>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</si>
  <si>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</si>
  <si>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</si>
  <si>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</si>
  <si>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</si>
  <si>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</si>
  <si>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</si>
  <si>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</si>
  <si>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</si>
  <si>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</si>
  <si>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</si>
  <si>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</si>
  <si>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</si>
  <si>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</si>
  <si>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</si>
  <si>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</si>
  <si>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</si>
  <si>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</si>
  <si>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</si>
  <si>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</si>
  <si>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</si>
  <si>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</si>
  <si>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</si>
  <si>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</si>
  <si>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</si>
  <si>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</si>
  <si>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</si>
  <si>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</si>
  <si>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</si>
  <si>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</si>
  <si>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</si>
  <si>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</si>
  <si>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</si>
  <si>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</si>
  <si>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</si>
  <si>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</si>
  <si>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</si>
  <si>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</si>
  <si>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</si>
  <si>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</si>
  <si>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</si>
  <si>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</si>
  <si>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</si>
  <si>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</si>
  <si>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</si>
  <si>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</si>
  <si>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</si>
  <si>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</si>
  <si>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</si>
  <si>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</si>
  <si>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</si>
  <si>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</si>
  <si>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</si>
  <si>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</si>
  <si>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</si>
  <si>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</si>
  <si>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</si>
  <si>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</si>
  <si>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</si>
  <si>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</si>
  <si>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</si>
  <si>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</si>
  <si>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</si>
  <si>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</si>
  <si>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</si>
  <si>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</si>
  <si>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</si>
  <si>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</si>
  <si>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</si>
  <si>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</si>
  <si>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</si>
  <si>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</si>
  <si>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</si>
  <si>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</si>
  <si>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</si>
  <si>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</si>
  <si>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</si>
  <si>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</si>
  <si>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</si>
  <si>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</si>
  <si>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</si>
  <si>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</si>
  <si>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</si>
  <si>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</si>
  <si>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</si>
  <si>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</si>
  <si>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</si>
  <si>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</si>
  <si>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</si>
  <si>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</si>
  <si>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</si>
  <si>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</si>
  <si>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</si>
  <si>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</si>
  <si>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</si>
  <si>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</si>
  <si>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</si>
  <si>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</si>
  <si>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</si>
  <si>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</si>
  <si>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</si>
  <si>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</si>
  <si>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</si>
  <si>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</si>
  <si>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</si>
  <si>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</si>
  <si>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</si>
  <si>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</si>
  <si>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</si>
  <si>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</si>
  <si>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</si>
  <si>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</si>
  <si>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</si>
  <si>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</si>
  <si>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</si>
  <si>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</si>
  <si>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</si>
  <si>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</si>
  <si>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</si>
  <si>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</si>
  <si>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</si>
  <si>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</si>
  <si>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</si>
  <si>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</si>
  <si>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</si>
  <si>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</si>
  <si>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</si>
  <si>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</si>
  <si>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</si>
  <si>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</si>
  <si>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</si>
  <si>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</si>
  <si>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</si>
  <si>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</si>
  <si>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</si>
  <si>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</si>
  <si>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</si>
  <si>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</si>
  <si>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</si>
  <si>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</si>
  <si>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</si>
  <si>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</si>
  <si>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</si>
  <si>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</si>
  <si>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</si>
  <si>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</si>
  <si>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</si>
  <si>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</si>
  <si>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</si>
  <si>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</si>
  <si>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</si>
  <si>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</si>
  <si>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</si>
  <si>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</si>
  <si>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</si>
  <si>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</si>
  <si>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</si>
  <si>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</si>
  <si>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</si>
  <si>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</si>
  <si>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</si>
  <si>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</si>
  <si>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</si>
  <si>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</si>
  <si>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</si>
  <si>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</si>
  <si>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</si>
  <si>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</si>
  <si>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</si>
  <si>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</si>
  <si>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</si>
  <si>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</si>
  <si>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</si>
  <si>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</si>
  <si>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</si>
  <si>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</si>
  <si>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</si>
  <si>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</si>
  <si>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</si>
  <si>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</si>
  <si>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</si>
  <si>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</si>
  <si>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</si>
  <si>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</si>
  <si>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</si>
  <si>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</si>
  <si>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</si>
  <si>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</si>
  <si>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</si>
  <si>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</si>
  <si>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</si>
  <si>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</si>
  <si>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</si>
  <si>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</si>
  <si>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</si>
  <si>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</si>
  <si>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</si>
  <si>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</si>
  <si>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</si>
  <si>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</si>
  <si>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</si>
  <si>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</si>
  <si>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</si>
  <si>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</si>
  <si>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</si>
  <si>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</si>
  <si>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</si>
  <si>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</si>
  <si>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</si>
  <si>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</si>
  <si>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</si>
  <si>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</si>
  <si>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</si>
  <si>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</si>
  <si>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</si>
  <si>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</si>
  <si>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</si>
  <si>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</si>
  <si>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</si>
  <si>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</si>
  <si>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</si>
  <si>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</si>
  <si>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</si>
  <si>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</si>
  <si>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</si>
  <si>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</si>
  <si>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</si>
  <si>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</si>
  <si>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</si>
  <si>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</si>
  <si>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</si>
  <si>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</si>
  <si>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</si>
  <si>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</si>
  <si>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</si>
  <si>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</si>
  <si>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</si>
  <si>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</si>
  <si>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</si>
  <si>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</si>
  <si>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</si>
  <si>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</si>
  <si>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</si>
  <si>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</si>
  <si>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</si>
  <si>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</si>
  <si>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</si>
  <si>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</si>
  <si>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</si>
  <si>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</si>
  <si>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</si>
  <si>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</si>
  <si>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</si>
  <si>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</si>
  <si>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</si>
  <si>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</si>
  <si>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</si>
  <si>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</si>
  <si>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</si>
  <si>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</si>
  <si>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</si>
  <si>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</si>
  <si>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</si>
  <si>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</si>
  <si>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</si>
  <si>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</si>
  <si>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</si>
  <si>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</si>
  <si>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</si>
  <si>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</si>
  <si>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</si>
  <si>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</si>
  <si>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</si>
  <si>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</si>
  <si>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</si>
  <si>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</si>
  <si>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</si>
  <si>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</si>
  <si>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</si>
  <si>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</si>
  <si>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</si>
  <si>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</si>
  <si>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</si>
  <si>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</si>
  <si>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</si>
  <si>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</si>
  <si>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</si>
  <si>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</si>
  <si>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</si>
  <si>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</si>
  <si>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</si>
  <si>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</si>
  <si>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</si>
  <si>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</si>
  <si>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</si>
  <si>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</si>
  <si>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</si>
  <si>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</si>
  <si>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</si>
  <si>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</si>
  <si>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</si>
  <si>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</si>
  <si>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</si>
  <si>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</si>
  <si>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</si>
  <si>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</si>
  <si>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</si>
  <si>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</si>
  <si>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</si>
  <si>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</si>
  <si>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</si>
  <si>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</si>
  <si>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</si>
  <si>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</si>
  <si>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</si>
  <si>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</si>
  <si>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</si>
  <si>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</si>
  <si>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</si>
  <si>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</si>
  <si>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</si>
  <si>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</si>
  <si>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</si>
  <si>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</si>
  <si>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</si>
  <si>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</si>
  <si>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</si>
  <si>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</si>
  <si>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</si>
  <si>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</si>
  <si>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</si>
  <si>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</si>
  <si>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</si>
  <si>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</si>
  <si>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</si>
  <si>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</si>
  <si>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</si>
  <si>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</si>
  <si>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</si>
  <si>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</si>
  <si>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</si>
  <si>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</si>
  <si>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</si>
  <si>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</si>
  <si>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</si>
  <si>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</si>
  <si>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</si>
  <si>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</si>
  <si>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</si>
  <si>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</si>
  <si>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</si>
  <si>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</si>
  <si>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</si>
  <si>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</si>
  <si>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</si>
  <si>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</si>
  <si>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</si>
  <si>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</si>
  <si>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</si>
  <si>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</si>
  <si>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</si>
  <si>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</si>
  <si>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</si>
  <si>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</si>
  <si>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</si>
  <si>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</si>
  <si>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</si>
  <si>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</si>
  <si>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</si>
  <si>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</si>
  <si>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</si>
  <si>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</si>
  <si>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</si>
  <si>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</si>
  <si>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</si>
  <si>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</si>
  <si>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</si>
  <si>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</si>
  <si>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</si>
  <si>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</si>
  <si>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</si>
  <si>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</si>
  <si>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</si>
  <si>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</si>
  <si>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</si>
  <si>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</si>
  <si>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</si>
  <si>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</si>
  <si>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</si>
  <si>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</si>
  <si>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</si>
  <si>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</si>
  <si>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</si>
  <si>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</si>
  <si>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</si>
  <si>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</si>
  <si>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</si>
  <si>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</si>
  <si>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</si>
  <si>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</si>
  <si>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</si>
  <si>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</si>
  <si>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</si>
  <si>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</si>
  <si>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</si>
  <si>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</si>
  <si>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</si>
  <si>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</si>
  <si>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</si>
  <si>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</si>
  <si>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</si>
  <si>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</si>
  <si>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</si>
  <si>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</si>
  <si>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</si>
  <si>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</si>
  <si>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</si>
  <si>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</si>
  <si>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</si>
  <si>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</si>
  <si>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</si>
  <si>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</si>
  <si>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</si>
  <si>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</si>
  <si>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</si>
  <si>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</si>
  <si>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</si>
  <si>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</si>
  <si>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</si>
  <si>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</si>
  <si>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</si>
  <si>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</si>
  <si>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</si>
  <si>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</si>
  <si>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</si>
  <si>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</si>
  <si>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</si>
  <si>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</si>
  <si>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</si>
  <si>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</si>
  <si>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</si>
  <si>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</si>
  <si>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</si>
  <si>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</si>
  <si>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</si>
  <si>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</si>
  <si>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</si>
  <si>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</si>
  <si>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</si>
  <si>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</si>
  <si>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</si>
  <si>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</si>
  <si>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</si>
  <si>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</si>
  <si>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</si>
  <si>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</si>
  <si>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</si>
  <si>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</si>
  <si>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</si>
  <si>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</si>
  <si>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</si>
  <si>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</si>
  <si>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</si>
  <si>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</si>
  <si>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</si>
  <si>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</si>
  <si>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</si>
  <si>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</si>
  <si>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</si>
  <si>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</si>
  <si>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</si>
  <si>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</si>
  <si>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</si>
  <si>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</si>
  <si>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</si>
  <si>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</si>
  <si>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</si>
  <si>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</si>
  <si>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</si>
  <si>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</si>
  <si>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</si>
  <si>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</si>
  <si>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</si>
  <si>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</si>
  <si>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</si>
  <si>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</si>
  <si>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</si>
  <si>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</si>
  <si>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</si>
  <si>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</si>
  <si>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</si>
  <si>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</si>
  <si>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</si>
  <si>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</si>
  <si>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</si>
  <si>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</si>
  <si>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</si>
  <si>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</si>
  <si>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</si>
  <si>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</si>
  <si>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</si>
  <si>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</si>
  <si>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</si>
  <si>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</si>
  <si>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</si>
  <si>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</si>
  <si>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</si>
  <si>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</si>
  <si>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</si>
  <si>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</si>
  <si>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</si>
  <si>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</si>
  <si>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</si>
  <si>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</si>
  <si>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</si>
  <si>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</si>
  <si>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</si>
  <si>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</si>
  <si>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</si>
  <si>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</si>
  <si>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</si>
  <si>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</si>
  <si>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</si>
  <si>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</si>
  <si>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</si>
  <si>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</si>
  <si>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</si>
  <si>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</si>
  <si>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</si>
  <si>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</si>
  <si>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</si>
  <si>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</si>
  <si>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</si>
  <si>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</si>
  <si>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</si>
  <si>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</si>
  <si>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</si>
  <si>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</si>
  <si>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</si>
  <si>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</si>
  <si>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</si>
  <si>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</si>
  <si>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</si>
  <si>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</si>
  <si>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</si>
  <si>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</si>
  <si>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</si>
  <si>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</si>
  <si>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</si>
  <si>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</si>
  <si>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</si>
  <si>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</si>
  <si>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</si>
  <si>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</si>
  <si>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</si>
  <si>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</si>
  <si>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</si>
  <si>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</si>
  <si>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</si>
  <si>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</si>
  <si>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</si>
  <si>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</si>
  <si>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</si>
  <si>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</si>
  <si>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</si>
  <si>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</si>
  <si>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</si>
  <si>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</si>
  <si>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</si>
  <si>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</si>
  <si>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</si>
  <si>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</si>
  <si>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</si>
  <si>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</si>
  <si>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</si>
  <si>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</si>
  <si>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</si>
  <si>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</si>
  <si>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</si>
  <si>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</si>
  <si>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</si>
  <si>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</si>
  <si>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</si>
  <si>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</si>
  <si>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</si>
  <si>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</si>
  <si>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</si>
  <si>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</si>
  <si>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</si>
  <si>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</si>
  <si>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</si>
  <si>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</si>
  <si>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</si>
  <si>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</si>
  <si>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</si>
  <si>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</si>
  <si>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</si>
  <si>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</si>
  <si>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</si>
  <si>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</si>
  <si>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</si>
  <si>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</si>
  <si>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</si>
  <si>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</si>
  <si>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</si>
  <si>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</si>
  <si>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</si>
  <si>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</si>
  <si>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</si>
  <si>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</si>
  <si>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</si>
  <si>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</si>
  <si>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</si>
  <si>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</si>
  <si>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</si>
  <si>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</si>
  <si>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</si>
  <si>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</si>
  <si>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</si>
  <si>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</si>
  <si>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</si>
  <si>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</si>
  <si>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</si>
  <si>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</si>
  <si>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</si>
  <si>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</si>
  <si>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</si>
  <si>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</si>
  <si>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</si>
  <si>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</si>
  <si>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</si>
  <si>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</si>
  <si>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</si>
  <si>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</si>
  <si>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</si>
  <si>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</si>
  <si>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</si>
  <si>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</si>
  <si>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</si>
  <si>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</si>
  <si>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</si>
  <si>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</si>
  <si>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</si>
  <si>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</si>
  <si>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</si>
  <si>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</si>
  <si>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</si>
  <si>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</si>
  <si>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</si>
  <si>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</si>
  <si>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</si>
  <si>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</si>
  <si>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</si>
  <si>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</si>
  <si>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</si>
  <si>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</si>
  <si>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</si>
  <si>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</si>
  <si>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</si>
  <si>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</si>
  <si>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</si>
  <si>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</si>
  <si>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</si>
  <si>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</si>
  <si>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</si>
  <si>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</si>
  <si>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</si>
  <si>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</si>
  <si>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</si>
  <si>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</si>
  <si>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</si>
  <si>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</si>
  <si>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</si>
  <si>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</si>
  <si>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</si>
  <si>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</si>
  <si>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</si>
  <si>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</si>
  <si>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</si>
  <si>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</si>
  <si>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</si>
  <si>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</si>
  <si>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</si>
  <si>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</si>
  <si>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</si>
  <si>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</si>
  <si>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</si>
  <si>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</si>
  <si>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</si>
  <si>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</si>
  <si>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</si>
  <si>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</si>
  <si>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</si>
  <si>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</si>
  <si>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</si>
  <si>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</si>
  <si>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</si>
  <si>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</si>
  <si>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</si>
  <si>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</si>
  <si>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</si>
  <si>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</si>
  <si>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</si>
  <si>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</si>
  <si>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</si>
  <si>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</si>
  <si>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</si>
  <si>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</si>
  <si>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</si>
  <si>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</si>
  <si>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</si>
  <si>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</si>
  <si>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</si>
  <si>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</si>
  <si>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</si>
  <si>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</si>
  <si>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</si>
  <si>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</si>
  <si>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</si>
  <si>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</si>
  <si>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</si>
  <si>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</si>
  <si>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</si>
  <si>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</si>
  <si>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</si>
  <si>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</si>
  <si>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</si>
  <si>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</si>
  <si>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</si>
  <si>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</si>
  <si>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</si>
  <si>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</si>
  <si>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</si>
  <si>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</si>
  <si>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</si>
  <si>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</si>
  <si>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</si>
  <si>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</si>
  <si>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</si>
  <si>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</si>
  <si>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</si>
  <si>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</si>
  <si>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</si>
  <si>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</si>
  <si>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</si>
  <si>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</si>
  <si>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</si>
  <si>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</si>
  <si>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</si>
  <si>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</si>
  <si>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</si>
  <si>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</si>
  <si>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</si>
  <si>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</si>
  <si>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</si>
  <si>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</si>
  <si>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</si>
  <si>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</si>
  <si>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</si>
  <si>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</si>
  <si>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</si>
  <si>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</si>
  <si>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</si>
  <si>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</si>
  <si>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</si>
  <si>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</si>
  <si>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</si>
  <si>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</si>
  <si>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</si>
  <si>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</si>
  <si>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</si>
  <si>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</si>
  <si>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</si>
  <si>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</si>
  <si>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</si>
  <si>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</si>
  <si>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</si>
  <si>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</si>
  <si>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</si>
  <si>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</si>
  <si>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</si>
  <si>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</si>
  <si>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</si>
  <si>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</si>
  <si>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</si>
  <si>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</si>
  <si>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</si>
  <si>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</si>
  <si>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</si>
  <si>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</si>
  <si>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</si>
  <si>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</si>
  <si>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</si>
  <si>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</si>
  <si>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</si>
  <si>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</si>
  <si>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</si>
  <si>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</si>
  <si>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</si>
  <si>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</si>
  <si>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</si>
  <si>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</si>
  <si>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</si>
  <si>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</si>
  <si>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</si>
  <si>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</si>
  <si>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</si>
  <si>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</si>
  <si>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</si>
  <si>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</si>
  <si>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</si>
  <si>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</si>
  <si>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</si>
  <si>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</si>
  <si>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</si>
  <si>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</si>
  <si>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</si>
  <si>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</si>
  <si>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</si>
  <si>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</si>
  <si>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</si>
  <si>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</si>
  <si>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</si>
  <si>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</si>
  <si>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</si>
  <si>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</si>
  <si>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</si>
  <si>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</si>
  <si>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</si>
  <si>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</si>
  <si>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</si>
  <si>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</si>
  <si>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</si>
  <si>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</si>
  <si>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</si>
  <si>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</si>
  <si>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</si>
  <si>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</si>
  <si>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</si>
  <si>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</si>
  <si>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</si>
  <si>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</si>
  <si>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</si>
  <si>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</si>
  <si>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</si>
  <si>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</si>
  <si>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</si>
  <si>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</si>
  <si>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</si>
  <si>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</si>
  <si>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</si>
  <si>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</si>
  <si>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</si>
  <si>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</si>
  <si>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</si>
  <si>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</si>
  <si>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</si>
  <si>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</si>
  <si>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</si>
  <si>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</si>
  <si>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</si>
  <si>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</si>
  <si>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</si>
  <si>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</si>
  <si>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</si>
  <si>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</si>
  <si>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</si>
  <si>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</si>
  <si>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</si>
  <si>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</si>
  <si>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</si>
  <si>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</si>
  <si>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</si>
  <si>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</si>
  <si>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</si>
  <si>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</si>
  <si>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</si>
  <si>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</si>
  <si>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</si>
  <si>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</si>
  <si>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</si>
  <si>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</si>
  <si>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</si>
  <si>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</si>
  <si>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</si>
  <si>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</si>
  <si>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</si>
  <si>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</si>
  <si>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</si>
  <si>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</si>
  <si>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</si>
  <si>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</si>
  <si>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</si>
  <si>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</si>
  <si>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</si>
  <si>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</si>
  <si>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</si>
  <si>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</si>
  <si>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</si>
  <si>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</si>
  <si>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</si>
  <si>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</si>
  <si>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</si>
  <si>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</si>
  <si>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</si>
  <si>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</si>
  <si>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</si>
  <si>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</si>
  <si>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</si>
  <si>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</si>
  <si>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</si>
  <si>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</si>
  <si>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</si>
  <si>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</si>
  <si>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</si>
  <si>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</si>
  <si>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</si>
  <si>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</si>
  <si>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</si>
  <si>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</si>
  <si>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</si>
  <si>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</si>
  <si>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</si>
  <si>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</si>
  <si>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</si>
  <si>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</si>
  <si>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</si>
  <si>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</si>
  <si>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</si>
  <si>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</si>
  <si>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</si>
  <si>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</si>
  <si>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</si>
  <si>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</si>
  <si>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</si>
  <si>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</si>
  <si>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</si>
  <si>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</si>
  <si>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</si>
  <si>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</si>
  <si>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</si>
  <si>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</si>
  <si>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</si>
  <si>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</si>
  <si>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</si>
  <si>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</si>
  <si>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</si>
  <si>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</si>
  <si>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</si>
  <si>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</si>
  <si>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</si>
  <si>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</si>
  <si>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</si>
  <si>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</si>
  <si>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</si>
  <si>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</si>
  <si>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</si>
  <si>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</si>
  <si>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</si>
  <si>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</si>
  <si>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</si>
  <si>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</si>
  <si>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</si>
  <si>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</si>
  <si>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</si>
  <si>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</si>
  <si>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</si>
  <si>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</si>
  <si>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</si>
  <si>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</si>
  <si>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</si>
  <si>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</si>
  <si>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</si>
  <si>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</si>
  <si>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</si>
  <si>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</si>
  <si>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</si>
  <si>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</si>
  <si>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</si>
  <si>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</si>
  <si>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</si>
  <si>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</si>
  <si>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</si>
  <si>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</si>
  <si>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</si>
  <si>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</si>
  <si>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</si>
  <si>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</si>
  <si>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</si>
  <si>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</si>
  <si>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</si>
  <si>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</si>
  <si>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</si>
  <si>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</si>
  <si>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</si>
  <si>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</si>
  <si>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</si>
  <si>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</si>
  <si>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</si>
  <si>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</si>
  <si>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</si>
  <si>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</si>
  <si>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</si>
  <si>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</si>
  <si>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</si>
  <si>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</si>
  <si>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</si>
  <si>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</si>
  <si>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</si>
  <si>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</si>
  <si>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</si>
  <si>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</si>
  <si>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</si>
  <si>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</si>
  <si>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</si>
  <si>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</si>
  <si>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</si>
  <si>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</si>
  <si>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</si>
  <si>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</si>
  <si>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</si>
  <si>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</si>
  <si>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</si>
  <si>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</si>
  <si>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</si>
  <si>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</si>
  <si>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</si>
  <si>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</si>
  <si>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</si>
  <si>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</si>
  <si>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</si>
  <si>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</si>
  <si>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</si>
  <si>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</si>
  <si>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</si>
  <si>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</si>
  <si>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</si>
  <si>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</si>
  <si>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</si>
  <si>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</si>
  <si>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</si>
  <si>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</si>
  <si>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</si>
  <si>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</si>
  <si>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</si>
  <si>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</si>
  <si>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</si>
  <si>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</si>
  <si>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</si>
  <si>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</si>
  <si>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</si>
  <si>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</si>
  <si>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</si>
  <si>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</si>
  <si>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</si>
  <si>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</si>
  <si>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</si>
  <si>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</si>
  <si>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</si>
  <si>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</si>
  <si>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</si>
  <si>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</si>
  <si>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</si>
  <si>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</si>
  <si>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</si>
  <si>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</si>
  <si>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</si>
  <si>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</si>
  <si>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</si>
  <si>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</si>
  <si>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</si>
  <si>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</si>
  <si>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</si>
  <si>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</si>
  <si>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</si>
  <si>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</si>
  <si>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</si>
  <si>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</si>
  <si>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</si>
  <si>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</si>
  <si>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</si>
  <si>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</si>
  <si>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</si>
  <si>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</si>
  <si>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</si>
  <si>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</si>
  <si>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</si>
  <si>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</si>
  <si>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</si>
  <si>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</si>
  <si>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</si>
  <si>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</si>
  <si>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</si>
  <si>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</si>
  <si>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</si>
  <si>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</si>
  <si>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</si>
  <si>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</si>
  <si>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</si>
  <si>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</si>
  <si>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</si>
  <si>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</si>
  <si>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</si>
  <si>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</si>
  <si>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</si>
  <si>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</si>
  <si>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</si>
  <si>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</si>
  <si>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</si>
  <si>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</si>
  <si>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</si>
  <si>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</si>
  <si>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</si>
  <si>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</si>
  <si>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</si>
  <si>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</si>
  <si>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</si>
  <si>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</si>
  <si>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</si>
  <si>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</si>
  <si>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</si>
  <si>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</si>
  <si>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</si>
  <si>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</si>
  <si>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</si>
  <si>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</si>
  <si>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</si>
  <si>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</si>
  <si>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</si>
  <si>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</si>
  <si>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</si>
  <si>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</si>
  <si>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</si>
  <si>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</si>
  <si>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</si>
  <si>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</si>
  <si>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</si>
  <si>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</si>
  <si>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</si>
  <si>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</si>
  <si>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</si>
  <si>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</si>
  <si>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</si>
  <si>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</si>
  <si>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</si>
  <si>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</si>
  <si>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</si>
  <si>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</si>
  <si>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</si>
  <si>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</si>
  <si>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</si>
  <si>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</si>
  <si>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</si>
  <si>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</si>
  <si>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</si>
  <si>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</si>
  <si>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</si>
  <si>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</si>
  <si>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</si>
  <si>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</si>
  <si>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</si>
  <si>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</si>
  <si>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</si>
  <si>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</si>
  <si>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</si>
  <si>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</si>
  <si>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</si>
  <si>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</si>
  <si>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</si>
  <si>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</si>
  <si>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</si>
  <si>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</si>
  <si>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</si>
  <si>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</si>
  <si>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</si>
  <si>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</si>
  <si>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</si>
  <si>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</si>
  <si>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</si>
  <si>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</si>
  <si>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</si>
  <si>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</si>
  <si>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</si>
  <si>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</si>
  <si>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</si>
  <si>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</si>
  <si>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</si>
  <si>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</si>
  <si>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</si>
  <si>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</si>
  <si>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</si>
  <si>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</si>
  <si>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</si>
  <si>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</si>
  <si>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</si>
  <si>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</si>
  <si>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</si>
  <si>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</si>
  <si>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</si>
  <si>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</si>
  <si>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</si>
  <si>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</si>
  <si>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</si>
  <si>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</si>
  <si>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</si>
  <si>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</si>
  <si>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</si>
  <si>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</si>
  <si>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</si>
  <si>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</si>
  <si>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</si>
  <si>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</si>
  <si>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</si>
  <si>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</si>
  <si>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</si>
  <si>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</si>
  <si>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</si>
  <si>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</si>
  <si>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</si>
  <si>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</si>
  <si>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</si>
  <si>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</si>
  <si>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</si>
  <si>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</si>
  <si>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</si>
  <si>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</si>
  <si>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</si>
  <si>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</si>
  <si>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</si>
  <si>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</si>
  <si>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</si>
  <si>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</si>
  <si>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</si>
  <si>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</si>
  <si>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</si>
  <si>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</si>
  <si>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</si>
  <si>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</si>
  <si>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</si>
  <si>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</si>
  <si>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</si>
  <si>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</si>
  <si>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</si>
  <si>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</si>
  <si>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</si>
  <si>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</si>
  <si>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</si>
  <si>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</si>
  <si>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</si>
  <si>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</si>
  <si>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</si>
  <si>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</si>
  <si>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</si>
  <si>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</si>
  <si>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</si>
  <si>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</si>
  <si>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</si>
  <si>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</si>
  <si>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</si>
  <si>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</si>
  <si>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</si>
  <si>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</si>
  <si>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</si>
  <si>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</si>
  <si>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</si>
  <si>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</si>
  <si>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</si>
  <si>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</si>
  <si>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</si>
  <si>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</si>
  <si>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</si>
  <si>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</si>
  <si>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</si>
  <si>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</si>
  <si>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</si>
  <si>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</si>
  <si>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</si>
  <si>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</si>
  <si>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</si>
  <si>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</si>
  <si>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</si>
  <si>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</si>
  <si>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</si>
  <si>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</si>
  <si>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</si>
  <si>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</si>
  <si>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</si>
  <si>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</si>
  <si>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</si>
  <si>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</si>
  <si>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</si>
  <si>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</si>
  <si>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</si>
  <si>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</si>
  <si>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</si>
  <si>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</si>
  <si>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</si>
  <si>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</si>
  <si>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</si>
  <si>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</si>
  <si>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</si>
  <si>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</si>
  <si>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</si>
  <si>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</si>
  <si>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</si>
  <si>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</si>
  <si>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</si>
  <si>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</si>
  <si>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</si>
  <si>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</si>
  <si>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</si>
  <si>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</si>
  <si>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</si>
  <si>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</si>
  <si>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</si>
  <si>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</si>
  <si>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</si>
  <si>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</si>
  <si>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</si>
  <si>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</si>
  <si>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</si>
  <si>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</si>
  <si>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</si>
  <si>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</si>
  <si>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</si>
  <si>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</si>
  <si>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</si>
  <si>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</si>
  <si>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</si>
  <si>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</si>
  <si>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</si>
  <si>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</si>
  <si>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</si>
  <si>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</si>
  <si>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</si>
  <si>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</si>
  <si>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</si>
  <si>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</si>
  <si>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</si>
  <si>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</si>
  <si>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</si>
  <si>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</si>
  <si>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</si>
  <si>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</si>
  <si>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</si>
  <si>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</si>
  <si>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</si>
  <si>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</si>
  <si>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</si>
  <si>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</si>
  <si>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</si>
  <si>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</si>
  <si>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</si>
  <si>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</si>
  <si>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</si>
  <si>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</si>
  <si>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</si>
  <si>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</si>
  <si>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</si>
  <si>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</si>
  <si>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</si>
  <si>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</si>
  <si>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</si>
  <si>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</si>
  <si>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</si>
  <si>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</si>
  <si>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</si>
  <si>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</si>
  <si>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</si>
  <si>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</si>
  <si>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</si>
  <si>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</si>
  <si>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</si>
  <si>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</si>
  <si>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</si>
  <si>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</si>
  <si>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</si>
  <si>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</si>
  <si>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</si>
  <si>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</si>
  <si>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</si>
  <si>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</si>
  <si>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</si>
  <si>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</si>
  <si>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</si>
  <si>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</si>
  <si>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</si>
  <si>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</si>
  <si>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</si>
  <si>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</si>
  <si>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</si>
  <si>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</si>
  <si>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</si>
  <si>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</si>
  <si>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</si>
  <si>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</si>
  <si>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</si>
  <si>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</si>
  <si>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</si>
  <si>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</si>
  <si>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</si>
  <si>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</si>
  <si>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</si>
  <si>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</si>
  <si>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</si>
  <si>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</si>
  <si>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</si>
  <si>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</si>
  <si>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</si>
  <si>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</si>
  <si>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</si>
  <si>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</si>
  <si>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</si>
  <si>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</si>
  <si>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</si>
  <si>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</si>
  <si>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</si>
  <si>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</si>
  <si>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</si>
  <si>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</si>
  <si>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</si>
  <si>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</si>
  <si>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</si>
  <si>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</si>
  <si>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</si>
  <si>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</si>
  <si>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</si>
  <si>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</si>
  <si>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</si>
  <si>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</si>
  <si>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</si>
  <si>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</si>
  <si>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</si>
  <si>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</si>
  <si>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</si>
  <si>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</si>
  <si>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</si>
  <si>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</si>
  <si>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</si>
  <si>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</si>
  <si>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</si>
  <si>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</si>
  <si>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</si>
  <si>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</si>
  <si>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</si>
  <si>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</si>
  <si>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</si>
  <si>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</si>
  <si>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</si>
  <si>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</si>
  <si>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</si>
  <si>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</si>
  <si>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</si>
  <si>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</si>
  <si>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</si>
  <si>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</si>
  <si>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</si>
  <si>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</si>
  <si>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</si>
  <si>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</si>
  <si>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</si>
  <si>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</si>
  <si>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</si>
  <si>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</si>
  <si>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</si>
  <si>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</si>
  <si>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</si>
  <si>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</si>
  <si>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</si>
  <si>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</si>
  <si>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</si>
  <si>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</si>
  <si>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</si>
  <si>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</si>
  <si>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</si>
  <si>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</si>
  <si>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</si>
  <si>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</si>
  <si>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</si>
  <si>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</si>
  <si>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</si>
  <si>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</si>
  <si>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</si>
  <si>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</si>
  <si>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</si>
  <si>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</si>
  <si>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</si>
  <si>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</si>
  <si>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</si>
  <si>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</si>
  <si>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</si>
  <si>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</si>
  <si>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</si>
  <si>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</si>
  <si>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</si>
  <si>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</si>
  <si>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</si>
  <si>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</si>
  <si>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</si>
  <si>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</si>
  <si>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</si>
  <si>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</si>
  <si>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</si>
  <si>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</si>
  <si>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</si>
  <si>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</si>
  <si>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</si>
  <si>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</si>
  <si>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</si>
  <si>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</si>
  <si>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</si>
  <si>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</si>
  <si>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</si>
  <si>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</si>
  <si>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</si>
  <si>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</si>
  <si>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</si>
  <si>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</si>
  <si>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</si>
  <si>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</si>
  <si>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</si>
  <si>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</si>
  <si>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</si>
  <si>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</si>
  <si>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</si>
  <si>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</si>
  <si>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</si>
  <si>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</si>
  <si>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</si>
  <si>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</si>
  <si>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</si>
  <si>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</si>
  <si>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</si>
  <si>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</si>
  <si>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</si>
  <si>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</si>
  <si>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</si>
  <si>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</si>
  <si>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</si>
  <si>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</si>
  <si>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</si>
  <si>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</si>
  <si>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</si>
  <si>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</si>
  <si>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</si>
  <si>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</si>
  <si>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</si>
  <si>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</si>
  <si>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</si>
  <si>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</si>
  <si>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</si>
  <si>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</si>
  <si>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</si>
  <si>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</si>
  <si>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</si>
  <si>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</si>
  <si>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</si>
  <si>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</si>
  <si>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</si>
  <si>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</si>
  <si>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</si>
  <si>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</si>
  <si>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</si>
  <si>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</si>
  <si>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</si>
  <si>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</si>
  <si>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</si>
  <si>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</si>
  <si>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</si>
  <si>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</si>
  <si>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</si>
  <si>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</si>
  <si>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</si>
  <si>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</si>
  <si>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</si>
  <si>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</si>
  <si>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</si>
  <si>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</si>
  <si>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</si>
  <si>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</si>
  <si>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</si>
  <si>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</si>
  <si>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</si>
  <si>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</si>
  <si>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</si>
  <si>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</si>
  <si>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</si>
  <si>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</si>
  <si>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</si>
  <si>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</si>
  <si>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</si>
  <si>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</si>
  <si>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</si>
  <si>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</si>
  <si>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</si>
  <si>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</si>
  <si>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</si>
  <si>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</si>
  <si>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</si>
  <si>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</si>
  <si>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</si>
  <si>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</si>
  <si>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</si>
  <si>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</si>
  <si>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</si>
  <si>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</si>
  <si>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</si>
  <si>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</si>
  <si>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</si>
  <si>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</si>
  <si>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</si>
  <si>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</si>
  <si>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</si>
  <si>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</si>
  <si>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</si>
  <si>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</si>
  <si>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</si>
  <si>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</si>
  <si>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</si>
  <si>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</si>
  <si>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</si>
  <si>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</si>
  <si>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</si>
  <si>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</si>
  <si>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</si>
  <si>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</si>
  <si>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</si>
  <si>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</si>
  <si>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</si>
  <si>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</si>
  <si>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</si>
  <si>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</si>
  <si>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</si>
  <si>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</si>
  <si>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</si>
  <si>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</si>
  <si>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</si>
  <si>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</si>
  <si>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</si>
  <si>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</si>
  <si>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</si>
  <si>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</si>
  <si>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</si>
  <si>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</si>
  <si>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</si>
  <si>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</si>
  <si>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</si>
  <si>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</si>
  <si>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</si>
  <si>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</si>
  <si>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</si>
  <si>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</si>
  <si>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</si>
  <si>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</si>
  <si>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</si>
  <si>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</si>
  <si>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</si>
  <si>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</si>
  <si>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</si>
  <si>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</si>
  <si>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</si>
  <si>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</si>
  <si>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</si>
  <si>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</si>
  <si>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</si>
  <si>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</si>
  <si>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</si>
  <si>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</si>
  <si>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</si>
  <si>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</si>
  <si>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</si>
  <si>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</si>
  <si>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</si>
  <si>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</si>
  <si>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</si>
  <si>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</si>
  <si>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</si>
  <si>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</si>
  <si>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</si>
  <si>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</si>
  <si>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</si>
  <si>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</si>
  <si>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</si>
  <si>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</si>
  <si>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</si>
  <si>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</si>
  <si>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</si>
  <si>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</si>
  <si>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</si>
  <si>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</si>
  <si>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</si>
  <si>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</si>
  <si>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</si>
  <si>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</si>
  <si>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</si>
  <si>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</si>
  <si>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</si>
  <si>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</si>
  <si>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</si>
  <si>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</si>
  <si>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</si>
  <si>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</si>
  <si>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</si>
  <si>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</si>
  <si>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</si>
  <si>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</si>
  <si>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</si>
  <si>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</si>
  <si>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</si>
  <si>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</si>
  <si>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</si>
  <si>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</si>
  <si>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</si>
  <si>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</si>
  <si>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</si>
  <si>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</si>
  <si>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</si>
  <si>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</si>
  <si>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</si>
  <si>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</si>
  <si>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</si>
  <si>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</si>
  <si>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</si>
  <si>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</si>
  <si>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</si>
  <si>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</si>
  <si>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</si>
  <si>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</si>
  <si>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</si>
  <si>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</si>
  <si>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</si>
  <si>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</si>
  <si>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</si>
  <si>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</si>
  <si>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</si>
  <si>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</si>
  <si>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</si>
  <si>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</si>
  <si>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</si>
  <si>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</si>
  <si>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</si>
  <si>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</si>
  <si>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</si>
  <si>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</si>
  <si>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</si>
  <si>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</si>
  <si>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</si>
  <si>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</si>
  <si>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</si>
  <si>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</si>
  <si>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</si>
  <si>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</si>
  <si>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</si>
  <si>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</si>
  <si>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</si>
  <si>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</si>
  <si>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</si>
  <si>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</si>
  <si>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</si>
  <si>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</si>
  <si>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</si>
  <si>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</si>
  <si>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</si>
  <si>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</si>
  <si>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</si>
  <si>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</si>
  <si>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</si>
  <si>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</si>
  <si>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</si>
  <si>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</si>
  <si>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</si>
  <si>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</si>
  <si>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</si>
  <si>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</si>
  <si>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</si>
  <si>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</si>
  <si>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</si>
  <si>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</si>
  <si>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</si>
  <si>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</si>
  <si>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</si>
  <si>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</si>
  <si>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</si>
  <si>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</si>
  <si>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</si>
  <si>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</si>
  <si>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</si>
  <si>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</si>
  <si>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</si>
  <si>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</si>
  <si>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</si>
  <si>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</si>
  <si>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</si>
  <si>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</si>
  <si>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</si>
  <si>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</si>
  <si>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</si>
  <si>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</si>
  <si>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</si>
  <si>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</si>
  <si>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</si>
  <si>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</si>
  <si>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</si>
  <si>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</si>
  <si>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</si>
  <si>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</si>
  <si>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</si>
  <si>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</si>
  <si>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</si>
  <si>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</si>
  <si>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</si>
  <si>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</si>
  <si>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</si>
  <si>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</si>
  <si>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</si>
  <si>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</si>
  <si>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</si>
  <si>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</si>
  <si>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</si>
  <si>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</si>
  <si>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</si>
  <si>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</si>
  <si>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</si>
  <si>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</si>
  <si>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</si>
  <si>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</si>
  <si>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</si>
  <si>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</si>
  <si>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</si>
  <si>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</si>
  <si>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</si>
  <si>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</si>
  <si>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</si>
  <si>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</si>
  <si>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</si>
  <si>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</si>
  <si>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</si>
  <si>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</si>
  <si>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</si>
  <si>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</si>
  <si>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</si>
  <si>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</si>
  <si>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</si>
  <si>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</si>
  <si>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</si>
  <si>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</si>
  <si>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</si>
  <si>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</si>
  <si>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</si>
  <si>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</si>
  <si>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</si>
  <si>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</si>
  <si>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</si>
  <si>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</si>
  <si>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</si>
  <si>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</si>
  <si>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</si>
  <si>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</si>
  <si>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</si>
  <si>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</si>
  <si>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</si>
  <si>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</si>
  <si>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</si>
  <si>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</si>
  <si>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</si>
  <si>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</si>
  <si>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</si>
  <si>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</si>
  <si>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</si>
  <si>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</si>
  <si>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</si>
  <si>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</si>
  <si>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</si>
  <si>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</si>
  <si>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</si>
  <si>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</si>
  <si>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</si>
  <si>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</si>
  <si>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</si>
  <si>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</si>
  <si>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</si>
  <si>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</si>
  <si>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</si>
  <si>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</si>
  <si>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</si>
  <si>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</si>
  <si>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</si>
  <si>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</si>
  <si>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</si>
  <si>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</si>
  <si>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</si>
  <si>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</si>
  <si>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</si>
  <si>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</si>
  <si>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</si>
  <si>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</si>
  <si>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</si>
  <si>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</si>
  <si>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</si>
  <si>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</si>
  <si>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</si>
  <si>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</si>
  <si>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</si>
  <si>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</si>
  <si>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</si>
  <si>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</si>
  <si>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</si>
  <si>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</si>
  <si>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</si>
  <si>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</si>
  <si>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</si>
  <si>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</si>
  <si>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</si>
  <si>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</si>
  <si>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</si>
  <si>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</si>
  <si>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</si>
  <si>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</si>
  <si>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</si>
  <si>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</si>
  <si>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</si>
  <si>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</si>
  <si>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</si>
  <si>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</si>
  <si>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</si>
  <si>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</si>
  <si>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</si>
  <si>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</si>
  <si>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</si>
  <si>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</si>
  <si>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</si>
  <si>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</si>
  <si>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</si>
  <si>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</si>
  <si>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</si>
  <si>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</si>
  <si>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</si>
  <si>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</si>
  <si>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</si>
  <si>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</si>
  <si>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</si>
  <si>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</si>
  <si>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</si>
  <si>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</si>
  <si>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</si>
  <si>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</si>
  <si>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</si>
  <si>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</si>
  <si>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</si>
  <si>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</si>
  <si>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</si>
  <si>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</si>
  <si>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</si>
  <si>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</si>
  <si>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</si>
  <si>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</si>
  <si>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</si>
  <si>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</si>
  <si>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</si>
  <si>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</si>
  <si>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</si>
  <si>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</si>
  <si>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</si>
  <si>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</si>
  <si>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</si>
  <si>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</si>
  <si>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</si>
  <si>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</si>
  <si>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</si>
  <si>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</si>
  <si>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</si>
  <si>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</si>
  <si>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</si>
  <si>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</si>
  <si>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</si>
  <si>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</si>
  <si>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</si>
  <si>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</si>
  <si>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</si>
  <si>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</si>
  <si>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</si>
  <si>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</si>
  <si>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</si>
  <si>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</si>
  <si>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</si>
  <si>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</si>
  <si>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</si>
  <si>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</si>
  <si>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</si>
  <si>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</si>
  <si>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</si>
  <si>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</si>
  <si>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</si>
  <si>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</si>
  <si>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</si>
  <si>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</si>
  <si>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</si>
  <si>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</si>
  <si>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</si>
  <si>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</si>
  <si>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</si>
  <si>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</si>
  <si>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</si>
  <si>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</si>
  <si>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</si>
  <si>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</si>
  <si>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</si>
  <si>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</si>
  <si>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</si>
  <si>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</si>
  <si>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</si>
  <si>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</si>
  <si>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</si>
  <si>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</si>
  <si>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</si>
  <si>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</si>
  <si>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</si>
  <si>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</si>
  <si>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</si>
  <si>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</si>
  <si>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</si>
  <si>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</si>
  <si>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</si>
  <si>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</si>
  <si>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</si>
  <si>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</si>
  <si>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</si>
  <si>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</si>
  <si>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</si>
  <si>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</si>
  <si>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</si>
  <si>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</si>
  <si>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</si>
  <si>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</si>
  <si>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</si>
  <si>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</si>
  <si>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</si>
  <si>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</si>
  <si>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</si>
  <si>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</si>
  <si>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</si>
  <si>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</si>
  <si>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</si>
  <si>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</si>
  <si>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</si>
  <si>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</si>
  <si>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</si>
  <si>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</si>
  <si>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</si>
  <si>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</si>
  <si>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</si>
  <si>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</si>
  <si>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</si>
  <si>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</si>
  <si>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</si>
  <si>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</si>
  <si>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</si>
  <si>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</si>
  <si>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</si>
  <si>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</si>
  <si>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</si>
  <si>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</si>
  <si>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</si>
  <si>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</si>
  <si>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</si>
  <si>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</si>
  <si>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</si>
  <si>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</si>
  <si>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</si>
  <si>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</si>
  <si>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</si>
  <si>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</si>
  <si>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</si>
  <si>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</si>
  <si>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</si>
  <si>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</si>
  <si>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</si>
  <si>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</si>
  <si>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</si>
  <si>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</si>
  <si>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</si>
  <si>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</si>
  <si>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</si>
  <si>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</si>
  <si>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</si>
  <si>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</si>
  <si>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</si>
  <si>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</si>
  <si>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</si>
  <si>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</si>
  <si>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</si>
  <si>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</si>
  <si>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</si>
  <si>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</si>
  <si>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</si>
  <si>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</si>
  <si>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</si>
  <si>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</si>
  <si>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</si>
  <si>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</si>
  <si>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</si>
  <si>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</si>
  <si>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</si>
  <si>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</si>
  <si>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</si>
  <si>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</si>
  <si>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</si>
  <si>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</si>
  <si>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</si>
  <si>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</si>
  <si>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</si>
  <si>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</si>
  <si>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</si>
  <si>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</si>
  <si>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</si>
  <si>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</si>
  <si>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</si>
  <si>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</si>
  <si>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</si>
  <si>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</si>
  <si>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</si>
  <si>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</si>
  <si>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</si>
  <si>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</si>
  <si>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</si>
  <si>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</si>
  <si>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</si>
  <si>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</si>
  <si>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</si>
  <si>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</si>
  <si>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</si>
  <si>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</si>
  <si>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</si>
  <si>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</si>
  <si>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</si>
  <si>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</si>
  <si>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</si>
  <si>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</si>
  <si>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</si>
  <si>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</si>
  <si>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</si>
  <si>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</si>
  <si>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</si>
  <si>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</si>
  <si>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</si>
  <si>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</si>
  <si>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</si>
  <si>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</si>
  <si>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</si>
  <si>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</si>
  <si>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</si>
  <si>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</si>
  <si>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</si>
  <si>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</si>
  <si>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</si>
  <si>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</si>
  <si>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</si>
  <si>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</si>
  <si>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</si>
  <si>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</si>
  <si>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</si>
  <si>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</si>
  <si>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</si>
  <si>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</si>
  <si>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</si>
  <si>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</si>
  <si>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</si>
  <si>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</si>
  <si>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</si>
  <si>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</si>
  <si>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</si>
  <si>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</si>
  <si>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</si>
  <si>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</si>
  <si>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</si>
  <si>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</si>
  <si>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</si>
  <si>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</si>
  <si>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</si>
  <si>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</si>
  <si>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</si>
  <si>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</si>
  <si>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</si>
  <si>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</si>
  <si>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</si>
  <si>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</si>
  <si>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</si>
  <si>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</si>
  <si>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</si>
  <si>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</si>
  <si>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</si>
  <si>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</si>
  <si>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</si>
  <si>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</si>
  <si>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</si>
  <si>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</si>
  <si>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</si>
  <si>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</si>
  <si>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</si>
  <si>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</si>
  <si>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</si>
  <si>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</si>
  <si>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</si>
  <si>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</si>
  <si>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</si>
  <si>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</si>
  <si>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</si>
  <si>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</si>
  <si>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</si>
  <si>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</si>
  <si>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</si>
  <si>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</si>
  <si>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</si>
  <si>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</si>
  <si>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</si>
  <si>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</si>
  <si>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</si>
  <si>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</si>
  <si>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</si>
  <si>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</si>
  <si>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</si>
  <si>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</si>
  <si>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</si>
  <si>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</si>
  <si>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</si>
  <si>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</si>
  <si>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</si>
  <si>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</si>
  <si>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</si>
  <si>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</si>
  <si>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</si>
  <si>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</si>
  <si>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</si>
  <si>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</si>
  <si>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</si>
  <si>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</si>
  <si>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</si>
  <si>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</si>
  <si>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</si>
  <si>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</si>
  <si>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</si>
  <si>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</si>
  <si>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</si>
  <si>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</si>
  <si>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</si>
  <si>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</si>
  <si>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</si>
  <si>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</si>
  <si>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</si>
  <si>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</si>
  <si>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</si>
  <si>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</si>
  <si>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</si>
  <si>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</si>
  <si>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</si>
  <si>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</si>
  <si>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</si>
  <si>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</si>
  <si>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</si>
  <si>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</si>
  <si>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</si>
  <si>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</si>
  <si>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</si>
  <si>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</si>
  <si>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</si>
  <si>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</si>
  <si>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</si>
  <si>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</si>
  <si>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</si>
  <si>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</si>
  <si>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</si>
  <si>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</si>
  <si>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</si>
  <si>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</si>
  <si>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</si>
  <si>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</si>
  <si>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</si>
  <si>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</si>
  <si>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</si>
  <si>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</si>
  <si>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</si>
  <si>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</si>
  <si>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</si>
  <si>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</si>
  <si>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</si>
  <si>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</si>
  <si>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</si>
  <si>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</si>
  <si>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</si>
  <si>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</si>
  <si>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</si>
  <si>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</si>
  <si>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</si>
  <si>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</si>
  <si>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</si>
  <si>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</si>
  <si>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</si>
  <si>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</si>
  <si>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</si>
  <si>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</si>
  <si>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</si>
  <si>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</si>
  <si>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</si>
  <si>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</si>
  <si>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</si>
  <si>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</si>
  <si>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</si>
  <si>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</si>
  <si>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</si>
  <si>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</si>
  <si>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</si>
  <si>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</si>
  <si>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</si>
  <si>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</si>
  <si>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</si>
  <si>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</si>
  <si>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</si>
  <si>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</si>
  <si>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</si>
  <si>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</si>
  <si>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</si>
  <si>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</si>
  <si>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</si>
  <si>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</si>
  <si>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</si>
  <si>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</si>
  <si>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</si>
  <si>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</si>
  <si>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</si>
  <si>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</si>
  <si>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</si>
  <si>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</si>
  <si>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</si>
  <si>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</si>
  <si>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</si>
  <si>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</si>
  <si>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</si>
  <si>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</si>
  <si>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</si>
  <si>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</si>
  <si>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</si>
  <si>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</si>
  <si>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</si>
  <si>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</si>
  <si>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</si>
  <si>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</si>
  <si>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</si>
  <si>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</si>
  <si>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</si>
  <si>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</si>
  <si>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</si>
  <si>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</si>
  <si>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</si>
  <si>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</si>
  <si>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</si>
  <si>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</si>
  <si>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</si>
  <si>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</si>
  <si>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</si>
  <si>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</si>
  <si>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</si>
  <si>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</si>
  <si>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</si>
  <si>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</si>
  <si>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</si>
  <si>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</si>
  <si>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</si>
  <si>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</si>
  <si>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</si>
  <si>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</si>
  <si>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</si>
  <si>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</si>
  <si>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</si>
  <si>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</si>
  <si>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</si>
  <si>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</si>
  <si>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</si>
  <si>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</si>
  <si>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</si>
  <si>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</si>
  <si>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</si>
  <si>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</si>
  <si>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</si>
  <si>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</si>
  <si>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</si>
  <si>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</si>
  <si>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</si>
  <si>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</si>
  <si>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</si>
  <si>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</si>
  <si>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</si>
  <si>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</si>
  <si>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</si>
  <si>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</si>
  <si>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</si>
  <si>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</si>
  <si>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</si>
  <si>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</si>
  <si>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</si>
  <si>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</si>
  <si>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</si>
  <si>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</si>
  <si>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</si>
  <si>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</si>
  <si>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</si>
  <si>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</si>
  <si>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</si>
  <si>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</si>
  <si>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</si>
  <si>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</si>
  <si>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</si>
  <si>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</si>
  <si>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</si>
  <si>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</si>
  <si>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</si>
  <si>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</si>
  <si>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</si>
  <si>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</si>
  <si>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</si>
  <si>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</si>
  <si>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</si>
  <si>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</si>
  <si>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</si>
  <si>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</si>
  <si>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</si>
  <si>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</si>
  <si>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</si>
  <si>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</si>
  <si>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</si>
  <si>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</si>
  <si>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</si>
  <si>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</si>
  <si>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</si>
  <si>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</si>
  <si>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</si>
  <si>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</si>
  <si>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</si>
  <si>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</si>
  <si>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</si>
  <si>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</si>
  <si>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</si>
  <si>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</si>
  <si>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</si>
  <si>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</si>
  <si>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</si>
  <si>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</si>
  <si>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</si>
  <si>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</si>
  <si>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</si>
  <si>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</si>
  <si>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</si>
  <si>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</si>
  <si>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</si>
  <si>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</si>
  <si>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</si>
  <si>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</si>
  <si>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</si>
  <si>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</si>
  <si>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</si>
  <si>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</si>
  <si>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</si>
  <si>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</si>
  <si>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</si>
  <si>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</si>
  <si>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</si>
  <si>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</si>
  <si>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</si>
  <si>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</si>
  <si>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</si>
  <si>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</si>
  <si>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</si>
  <si>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</si>
  <si>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</si>
  <si>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</si>
  <si>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</si>
  <si>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</si>
  <si>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</si>
  <si>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</si>
  <si>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</si>
  <si>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</si>
  <si>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</si>
  <si>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</si>
  <si>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</si>
  <si>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</si>
  <si>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</si>
  <si>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</si>
  <si>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</si>
  <si>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</si>
  <si>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</si>
  <si>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</si>
  <si>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</si>
  <si>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</si>
  <si>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</si>
  <si>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</si>
  <si>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</si>
  <si>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</si>
  <si>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</si>
  <si>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</si>
  <si>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</si>
  <si>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</si>
  <si>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</si>
  <si>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</si>
  <si>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</si>
  <si>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</si>
  <si>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</si>
  <si>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</si>
  <si>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</si>
  <si>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</si>
  <si>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</si>
  <si>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</si>
  <si>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</si>
  <si>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</si>
  <si>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</si>
  <si>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</si>
  <si>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</si>
  <si>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</si>
  <si>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</si>
  <si>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</si>
  <si>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</si>
  <si>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</si>
  <si>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</si>
  <si>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</si>
  <si>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</si>
  <si>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</si>
  <si>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</si>
  <si>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</si>
  <si>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</si>
  <si>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</si>
  <si>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</si>
  <si>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</si>
  <si>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</si>
  <si>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</si>
  <si>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</si>
  <si>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</si>
  <si>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</si>
  <si>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</si>
  <si>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</si>
  <si>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</si>
  <si>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</si>
  <si>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</si>
  <si>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</si>
  <si>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</si>
  <si>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</si>
  <si>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</si>
  <si>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</si>
  <si>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</si>
  <si>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</si>
  <si>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</si>
  <si>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</si>
  <si>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</si>
  <si>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</si>
  <si>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</si>
  <si>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</si>
  <si>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</si>
  <si>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</si>
  <si>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</si>
  <si>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</si>
  <si>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</si>
  <si>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</si>
  <si>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</si>
  <si>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</si>
  <si>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</si>
  <si>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</si>
  <si>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</si>
  <si>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</si>
  <si>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</si>
  <si>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</si>
  <si>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</si>
  <si>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</si>
  <si>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</si>
  <si>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</si>
  <si>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</si>
  <si>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</si>
  <si>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</si>
  <si>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</si>
  <si>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</si>
  <si>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</si>
  <si>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</si>
  <si>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</si>
  <si>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</si>
  <si>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</si>
  <si>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</si>
  <si>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</si>
  <si>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</si>
  <si>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</si>
  <si>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</si>
  <si>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</si>
  <si>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</si>
  <si>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</si>
  <si>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</si>
  <si>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</si>
  <si>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</si>
  <si>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</si>
  <si>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</si>
  <si>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</si>
  <si>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</si>
  <si>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</si>
  <si>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</si>
  <si>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</si>
  <si>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</si>
  <si>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</si>
  <si>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</si>
  <si>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</si>
  <si>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</si>
  <si>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</si>
  <si>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</si>
  <si>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</si>
  <si>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</si>
  <si>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</si>
  <si>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</si>
  <si>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</si>
  <si>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</si>
  <si>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</si>
  <si>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</si>
  <si>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</si>
  <si>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</si>
  <si>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</si>
  <si>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</si>
  <si>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</si>
  <si>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</si>
  <si>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</si>
  <si>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</si>
  <si>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</si>
  <si>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</si>
  <si>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</si>
  <si>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</si>
  <si>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</si>
  <si>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</si>
  <si>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</si>
  <si>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</si>
  <si>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</si>
  <si>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</si>
  <si>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</si>
  <si>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</si>
  <si>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</si>
  <si>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</si>
  <si>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</si>
  <si>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</si>
  <si>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</si>
  <si>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</si>
  <si>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</si>
  <si>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</si>
  <si>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</si>
  <si>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</si>
  <si>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</si>
  <si>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</si>
  <si>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</si>
  <si>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</si>
  <si>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</si>
  <si>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</si>
  <si>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</si>
  <si>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</si>
  <si>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</si>
  <si>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</si>
  <si>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</si>
  <si>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</si>
  <si>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</si>
  <si>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</si>
  <si>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</si>
  <si>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</si>
  <si>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</si>
  <si>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</si>
  <si>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</si>
  <si>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</si>
  <si>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</si>
  <si>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</si>
  <si>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</si>
  <si>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</si>
  <si>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</si>
  <si>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</si>
  <si>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</si>
  <si>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</si>
  <si>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</si>
  <si>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</si>
  <si>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</si>
  <si>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</si>
  <si>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</si>
  <si>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</si>
  <si>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</si>
  <si>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</si>
  <si>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</si>
  <si>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</si>
  <si>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</si>
  <si>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</si>
  <si>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</si>
  <si>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</si>
  <si>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</si>
  <si>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</si>
  <si>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</si>
  <si>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</si>
  <si>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</si>
  <si>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</si>
  <si>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</si>
  <si>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</si>
  <si>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</si>
  <si>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</si>
  <si>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</si>
  <si>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</si>
  <si>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</si>
  <si>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</si>
  <si>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</si>
  <si>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</si>
  <si>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</si>
  <si>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</si>
  <si>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</si>
  <si>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</si>
  <si>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</si>
  <si>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</si>
  <si>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</si>
  <si>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</si>
  <si>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</si>
  <si>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</si>
  <si>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</si>
  <si>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</si>
  <si>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</si>
  <si>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</si>
  <si>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</si>
  <si>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</si>
  <si>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</si>
  <si>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</si>
  <si>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</si>
  <si>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</si>
  <si>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</si>
  <si>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</si>
  <si>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</si>
  <si>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</si>
  <si>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</si>
  <si>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</si>
  <si>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</si>
  <si>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</si>
  <si>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</si>
  <si>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</si>
  <si>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</si>
  <si>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</si>
  <si>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</si>
  <si>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</si>
  <si>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</si>
  <si>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</si>
  <si>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</si>
  <si>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</si>
  <si>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</si>
  <si>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</si>
  <si>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</si>
  <si>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</si>
  <si>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</si>
  <si>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</si>
  <si>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</si>
  <si>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</si>
  <si>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</si>
  <si>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</si>
  <si>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</si>
  <si>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</si>
  <si>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</si>
  <si>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</si>
  <si>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</si>
  <si>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</si>
  <si>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</si>
  <si>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</si>
  <si>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</si>
  <si>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</si>
  <si>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</si>
  <si>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</si>
  <si>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</si>
  <si>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</si>
  <si>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</si>
  <si>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</si>
  <si>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</si>
  <si>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</si>
  <si>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</si>
  <si>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</si>
  <si>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</si>
  <si>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</si>
  <si>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</si>
  <si>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</si>
  <si>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</si>
  <si>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</si>
  <si>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</si>
  <si>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</si>
  <si>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</si>
  <si>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</si>
  <si>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</si>
  <si>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</si>
  <si>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</si>
  <si>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</si>
  <si>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</si>
  <si>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</si>
  <si>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</si>
  <si>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</si>
  <si>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</si>
  <si>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</si>
  <si>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</si>
  <si>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</si>
  <si>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</si>
  <si>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</si>
  <si>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</si>
  <si>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</si>
  <si>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</si>
  <si>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</si>
  <si>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</si>
  <si>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</si>
  <si>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</si>
  <si>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</si>
  <si>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</si>
  <si>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</si>
  <si>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</si>
  <si>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</si>
  <si>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</si>
  <si>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</si>
  <si>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</si>
  <si>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</si>
  <si>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</si>
  <si>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</si>
  <si>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</si>
  <si>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</si>
  <si>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</si>
  <si>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</si>
  <si>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</si>
  <si>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</si>
  <si>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</si>
  <si>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</si>
  <si>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</si>
  <si>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</si>
  <si>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</si>
  <si>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</si>
  <si>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</si>
  <si>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</si>
  <si>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</si>
  <si>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</si>
  <si>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</si>
  <si>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</si>
  <si>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</si>
  <si>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</si>
  <si>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</si>
  <si>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</si>
  <si>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</si>
  <si>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</si>
  <si>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</si>
  <si>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</si>
  <si>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</si>
  <si>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</si>
  <si>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</si>
  <si>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</si>
  <si>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</si>
  <si>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</si>
  <si>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</si>
  <si>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</si>
  <si>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</si>
  <si>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</si>
  <si>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</si>
  <si>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</si>
  <si>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</si>
  <si>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</si>
  <si>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</si>
  <si>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</si>
  <si>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</si>
  <si>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</si>
  <si>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</si>
  <si>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</si>
  <si>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</si>
  <si>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</si>
  <si>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</si>
  <si>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</si>
  <si>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</si>
  <si>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</si>
  <si>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</si>
  <si>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</si>
  <si>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</si>
  <si>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</si>
  <si>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</si>
  <si>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</si>
  <si>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</si>
  <si>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</si>
  <si>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</si>
  <si>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</si>
  <si>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</si>
  <si>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</si>
  <si>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</si>
  <si>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</si>
  <si>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</si>
  <si>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</si>
  <si>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</si>
  <si>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</si>
  <si>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</si>
  <si>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</si>
  <si>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</si>
  <si>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</si>
  <si>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</si>
  <si>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</si>
  <si>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</si>
  <si>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</si>
  <si>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</si>
  <si>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</si>
  <si>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</si>
  <si>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</si>
  <si>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</si>
  <si>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</si>
  <si>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</si>
  <si>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</si>
  <si>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</si>
  <si>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</si>
  <si>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</si>
  <si>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</si>
  <si>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</si>
  <si>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</si>
  <si>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</si>
  <si>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</si>
  <si>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</si>
  <si>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</si>
  <si>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</si>
  <si>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</si>
  <si>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</si>
  <si>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</si>
  <si>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</si>
  <si>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</si>
  <si>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</si>
  <si>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</si>
  <si>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</si>
  <si>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</si>
  <si>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</si>
  <si>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</si>
  <si>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</si>
  <si>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</si>
  <si>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</si>
  <si>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</si>
  <si>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</si>
  <si>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</si>
  <si>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</si>
  <si>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</si>
  <si>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</si>
  <si>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</si>
  <si>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</si>
  <si>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</si>
  <si>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</si>
  <si>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</si>
  <si>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</si>
  <si>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</si>
  <si>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</si>
  <si>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</si>
  <si>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</si>
  <si>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</si>
  <si>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</si>
  <si>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</si>
  <si>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</si>
  <si>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</si>
  <si>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</si>
  <si>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</si>
  <si>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</si>
  <si>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</si>
  <si>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</si>
  <si>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</si>
  <si>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</si>
  <si>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</si>
  <si>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</si>
  <si>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</si>
  <si>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</si>
  <si>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</si>
  <si>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</si>
  <si>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</si>
  <si>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</si>
  <si>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</si>
  <si>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</si>
  <si>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</si>
  <si>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</si>
  <si>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</si>
  <si>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</si>
  <si>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</si>
  <si>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</si>
  <si>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</si>
  <si>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</si>
  <si>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</si>
  <si>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</si>
  <si>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</si>
  <si>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</si>
  <si>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</si>
  <si>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</si>
  <si>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</si>
  <si>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</si>
  <si>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</si>
  <si>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</si>
  <si>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</si>
  <si>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</si>
  <si>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</si>
  <si>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</si>
  <si>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</si>
  <si>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</si>
  <si>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</si>
  <si>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</si>
  <si>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</si>
  <si>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</si>
  <si>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</si>
  <si>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</si>
  <si>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</si>
  <si>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</si>
  <si>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</si>
  <si>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</si>
  <si>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</si>
  <si>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</si>
  <si>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</si>
  <si>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</si>
  <si>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</si>
  <si>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</si>
  <si>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</si>
  <si>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</si>
  <si>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</si>
  <si>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</si>
  <si>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</si>
  <si>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</si>
  <si>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</si>
  <si>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</si>
  <si>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</si>
  <si>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</si>
  <si>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</si>
  <si>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</si>
  <si>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</si>
  <si>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</si>
  <si>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</si>
  <si>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</si>
  <si>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</si>
  <si>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</si>
  <si>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</si>
  <si>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</si>
  <si>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</si>
  <si>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</si>
  <si>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</si>
  <si>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</si>
  <si>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</si>
  <si>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</si>
  <si>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</si>
  <si>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</si>
  <si>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</si>
  <si>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</si>
  <si>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</si>
  <si>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</si>
  <si>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</si>
  <si>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</si>
  <si>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</si>
  <si>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</si>
  <si>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</si>
  <si>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</si>
  <si>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</si>
  <si>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</si>
  <si>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</si>
  <si>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</si>
  <si>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</si>
  <si>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</si>
  <si>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</si>
  <si>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</si>
  <si>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</si>
  <si>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</si>
  <si>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</si>
  <si>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</si>
  <si>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</si>
  <si>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</si>
  <si>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</si>
  <si>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</si>
  <si>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</si>
  <si>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</si>
  <si>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</si>
  <si>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</si>
  <si>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</si>
  <si>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</si>
  <si>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</si>
  <si>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</si>
  <si>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</si>
  <si>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</si>
  <si>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</si>
  <si>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</si>
  <si>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</si>
  <si>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</si>
  <si>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</si>
  <si>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</si>
  <si>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</si>
  <si>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</si>
  <si>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</si>
  <si>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</si>
  <si>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</si>
  <si>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</si>
  <si>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</si>
  <si>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</si>
  <si>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</si>
  <si>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</si>
  <si>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</si>
  <si>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</si>
  <si>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</si>
  <si>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</si>
  <si>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</si>
  <si>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</si>
  <si>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</si>
  <si>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</si>
  <si>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</si>
  <si>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</si>
  <si>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</si>
  <si>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</si>
  <si>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</si>
  <si>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</si>
  <si>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</si>
  <si>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</si>
  <si>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</si>
  <si>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</si>
  <si>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</si>
  <si>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</si>
  <si>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</si>
  <si>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</si>
  <si>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</si>
  <si>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</si>
  <si>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</si>
  <si>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</si>
  <si>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</si>
  <si>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</si>
  <si>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</si>
  <si>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</si>
  <si>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</si>
  <si>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</si>
  <si>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</si>
  <si>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</si>
  <si>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</si>
  <si>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</si>
  <si>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</si>
  <si>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</si>
  <si>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</si>
  <si>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</si>
  <si>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</si>
  <si>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</si>
  <si>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</si>
  <si>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</si>
  <si>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</si>
  <si>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</si>
  <si>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</si>
  <si>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</si>
  <si>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</si>
  <si>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</si>
  <si>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</si>
  <si>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</si>
  <si>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</si>
  <si>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</si>
  <si>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</si>
  <si>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</si>
  <si>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</si>
  <si>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</si>
  <si>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</si>
  <si>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</si>
  <si>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</si>
  <si>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</si>
  <si>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</si>
  <si>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</si>
  <si>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</si>
  <si>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</si>
  <si>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</si>
  <si>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</si>
  <si>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</si>
  <si>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</si>
  <si>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</si>
  <si>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</si>
  <si>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</si>
  <si>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</si>
  <si>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</si>
  <si>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</si>
  <si>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</si>
  <si>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</si>
  <si>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</si>
  <si>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</si>
  <si>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</si>
  <si>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</si>
  <si>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</si>
  <si>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</si>
  <si>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</si>
  <si>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</si>
  <si>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</si>
  <si>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</si>
  <si>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</si>
  <si>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</si>
  <si>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</si>
  <si>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</si>
  <si>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</si>
  <si>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</si>
  <si>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</si>
  <si>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</si>
  <si>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</si>
  <si>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</si>
  <si>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</si>
  <si>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</si>
  <si>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</si>
  <si>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</si>
  <si>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</si>
  <si>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</si>
  <si>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</si>
  <si>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</si>
  <si>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</si>
  <si>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</si>
  <si>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</si>
  <si>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</si>
  <si>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</si>
  <si>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</si>
  <si>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</si>
  <si>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</si>
  <si>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</si>
  <si>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</si>
  <si>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</si>
  <si>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</si>
  <si>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</si>
  <si>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</si>
  <si>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</si>
  <si>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</si>
  <si>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</si>
  <si>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</si>
  <si>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</si>
  <si>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</si>
  <si>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</si>
  <si>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</si>
  <si>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</si>
  <si>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</si>
  <si>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</si>
  <si>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</si>
  <si>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</si>
  <si>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</si>
  <si>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</si>
  <si>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</si>
  <si>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</si>
  <si>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</si>
  <si>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</si>
  <si>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</si>
  <si>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</si>
  <si>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</si>
  <si>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</si>
  <si>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</si>
  <si>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</si>
  <si>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</si>
  <si>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</si>
  <si>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</si>
  <si>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</si>
  <si>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</si>
  <si>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</si>
  <si>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</si>
  <si>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</si>
  <si>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</si>
  <si>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</si>
  <si>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</si>
  <si>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</si>
  <si>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</si>
  <si>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</si>
  <si>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</si>
  <si>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</si>
  <si>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</si>
  <si>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</si>
  <si>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</si>
  <si>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</si>
  <si>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</si>
  <si>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</si>
  <si>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</si>
  <si>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</si>
  <si>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</si>
  <si>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</si>
  <si>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</si>
  <si>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</si>
  <si>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</si>
  <si>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</si>
  <si>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</si>
  <si>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</si>
  <si>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</si>
  <si>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</si>
  <si>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</si>
  <si>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</si>
  <si>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</si>
  <si>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</si>
  <si>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</si>
  <si>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</si>
  <si>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</si>
  <si>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</si>
  <si>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</si>
  <si>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</si>
  <si>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</si>
  <si>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</si>
  <si>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</si>
  <si>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</si>
  <si>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</si>
  <si>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</si>
  <si>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</si>
  <si>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</si>
  <si>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</si>
  <si>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</si>
  <si>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</si>
  <si>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</si>
  <si>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</si>
  <si>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</si>
  <si>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</si>
  <si>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</si>
  <si>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</si>
  <si>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</si>
  <si>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</si>
  <si>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</si>
  <si>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</si>
  <si>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</si>
  <si>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</si>
  <si>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</si>
  <si>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</si>
  <si>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</si>
  <si>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</si>
  <si>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</si>
  <si>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</si>
  <si>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</si>
  <si>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</si>
  <si>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</si>
  <si>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</si>
  <si>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</si>
  <si>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</si>
  <si>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</si>
  <si>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</si>
  <si>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</si>
  <si>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</si>
  <si>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</si>
  <si>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</si>
  <si>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</si>
  <si>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</si>
  <si>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</si>
  <si>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</si>
  <si>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</si>
  <si>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</si>
  <si>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</si>
  <si>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</si>
  <si>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</si>
  <si>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</si>
  <si>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</si>
  <si>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</si>
  <si>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</si>
  <si>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</si>
  <si>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</si>
  <si>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</si>
  <si>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</si>
  <si>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</si>
  <si>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</si>
  <si>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</si>
  <si>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</si>
  <si>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</si>
  <si>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</si>
  <si>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</si>
  <si>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</si>
  <si>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</si>
  <si>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</si>
  <si>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</si>
  <si>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</si>
  <si>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</si>
  <si>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</si>
  <si>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</si>
  <si>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</si>
  <si>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</si>
  <si>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</si>
  <si>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</si>
  <si>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</si>
  <si>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</si>
  <si>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</si>
  <si>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</si>
  <si>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</si>
  <si>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</si>
  <si>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</si>
  <si>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</si>
  <si>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</si>
  <si>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</si>
  <si>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</si>
  <si>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</si>
  <si>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</si>
  <si>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</si>
  <si>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</si>
  <si>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</si>
  <si>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</si>
  <si>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</si>
  <si>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</si>
  <si>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</si>
  <si>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</si>
  <si>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</si>
  <si>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</si>
  <si>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</si>
  <si>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</si>
  <si>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</si>
  <si>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</si>
  <si>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</si>
  <si>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</si>
  <si>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</si>
  <si>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</si>
  <si>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</si>
  <si>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</si>
  <si>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</si>
  <si>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</si>
  <si>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</si>
  <si>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</si>
  <si>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</si>
  <si>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</si>
  <si>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</si>
  <si>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</si>
  <si>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</si>
  <si>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</si>
  <si>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</si>
  <si>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</si>
  <si>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</si>
  <si>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</si>
  <si>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</si>
  <si>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</si>
  <si>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</si>
  <si>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</si>
  <si>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</si>
  <si>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</si>
  <si>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</si>
  <si>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</si>
  <si>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</si>
  <si>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</si>
  <si>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</si>
  <si>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</si>
  <si>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</si>
  <si>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</si>
  <si>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</si>
  <si>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</si>
  <si>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</si>
  <si>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</si>
  <si>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</si>
  <si>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</si>
  <si>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</si>
  <si>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</si>
  <si>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</si>
  <si>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</si>
  <si>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</si>
  <si>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</si>
  <si>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</si>
  <si>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</si>
  <si>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</si>
  <si>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</si>
  <si>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</si>
  <si>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</si>
  <si>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</si>
  <si>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</si>
  <si>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</si>
  <si>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</si>
  <si>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</si>
  <si>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</si>
  <si>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</si>
  <si>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</si>
  <si>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</si>
  <si>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</si>
  <si>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</si>
  <si>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</si>
  <si>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</si>
  <si>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</si>
  <si>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</si>
  <si>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</si>
  <si>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</si>
  <si>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</si>
  <si>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</si>
  <si>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</si>
  <si>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</si>
  <si>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</si>
  <si>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</si>
  <si>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</si>
  <si>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</si>
  <si>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</si>
  <si>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</si>
  <si>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</si>
  <si>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</si>
  <si>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</si>
  <si>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</si>
  <si>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</si>
  <si>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</si>
  <si>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</si>
  <si>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</si>
  <si>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</si>
  <si>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</si>
  <si>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</si>
  <si>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</si>
  <si>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</si>
  <si>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</si>
  <si>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</si>
  <si>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</si>
  <si>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</si>
  <si>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</si>
  <si>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</si>
  <si>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</si>
  <si>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</si>
  <si>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</si>
  <si>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</si>
  <si>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</si>
  <si>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</si>
  <si>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</si>
  <si>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</si>
  <si>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</si>
  <si>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</si>
  <si>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</si>
  <si>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</si>
  <si>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</si>
  <si>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</si>
  <si>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</si>
  <si>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</si>
  <si>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</si>
  <si>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</si>
  <si>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</si>
  <si>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</si>
  <si>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</si>
  <si>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</si>
  <si>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</si>
  <si>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</si>
  <si>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</si>
  <si>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</si>
  <si>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</si>
  <si>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</si>
  <si>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</si>
  <si>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</si>
  <si>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</si>
  <si>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</si>
  <si>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</si>
  <si>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</si>
  <si>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</si>
  <si>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</si>
  <si>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</si>
  <si>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</si>
  <si>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</si>
  <si>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</si>
  <si>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</si>
  <si>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</si>
  <si>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</si>
  <si>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</si>
  <si>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</si>
  <si>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</si>
  <si>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</si>
  <si>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</si>
  <si>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</si>
  <si>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</si>
  <si>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</si>
  <si>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</si>
  <si>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</si>
  <si>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</si>
  <si>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</si>
  <si>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</si>
  <si>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</si>
  <si>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</si>
  <si>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</si>
  <si>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</si>
  <si>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</si>
  <si>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</si>
  <si>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</si>
  <si>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</si>
  <si>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</si>
  <si>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</si>
  <si>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</si>
  <si>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</si>
  <si>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</si>
  <si>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</si>
  <si>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</si>
  <si>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</si>
  <si>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</si>
  <si>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</si>
  <si>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</si>
  <si>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</si>
  <si>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</si>
  <si>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</si>
  <si>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</si>
  <si>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</si>
  <si>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</si>
  <si>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</si>
  <si>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</si>
  <si>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</si>
  <si>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</si>
  <si>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</si>
  <si>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</si>
  <si>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</si>
  <si>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</si>
  <si>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</si>
  <si>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</si>
  <si>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</si>
  <si>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</si>
  <si>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</si>
  <si>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</si>
  <si>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</si>
  <si>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</si>
  <si>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</si>
  <si>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</si>
  <si>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</si>
  <si>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</si>
  <si>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</si>
  <si>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</si>
  <si>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</si>
  <si>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</si>
  <si>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</si>
  <si>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</si>
  <si>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</si>
  <si>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</si>
  <si>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</si>
  <si>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</si>
  <si>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</si>
  <si>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</si>
  <si>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</si>
  <si>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</si>
  <si>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</si>
  <si>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</si>
  <si>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</si>
  <si>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</si>
  <si>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</si>
  <si>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</si>
  <si>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</si>
  <si>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</si>
  <si>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</si>
  <si>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</si>
  <si>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</si>
  <si>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</si>
  <si>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</si>
  <si>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</si>
  <si>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</si>
  <si>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</si>
  <si>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</si>
  <si>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</si>
  <si>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</si>
  <si>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</si>
  <si>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</si>
  <si>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</si>
  <si>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</si>
  <si>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</si>
  <si>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</si>
  <si>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</si>
  <si>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</si>
  <si>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</si>
  <si>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</si>
  <si>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</si>
  <si>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</si>
  <si>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</si>
  <si>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</si>
  <si>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</si>
  <si>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</si>
  <si>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</si>
  <si>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</si>
  <si>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</si>
  <si>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</si>
  <si>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</si>
  <si>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</si>
  <si>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</si>
  <si>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</si>
  <si>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</si>
  <si>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</si>
  <si>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</si>
  <si>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</si>
  <si>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</si>
  <si>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</si>
  <si>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</si>
  <si>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</si>
  <si>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</si>
  <si>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</si>
  <si>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</si>
  <si>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</si>
  <si>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</si>
  <si>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</si>
  <si>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</si>
  <si>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</si>
  <si>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</si>
  <si>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</si>
  <si>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</si>
  <si>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</si>
  <si>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</si>
  <si>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</si>
  <si>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</si>
  <si>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</si>
  <si>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</si>
  <si>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</si>
  <si>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</si>
  <si>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</si>
  <si>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</si>
  <si>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</si>
  <si>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</si>
  <si>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</si>
  <si>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</si>
  <si>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</si>
  <si>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</si>
  <si>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</si>
  <si>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</si>
  <si>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</si>
  <si>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</si>
  <si>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</si>
  <si>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</si>
  <si>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</si>
  <si>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</si>
  <si>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</si>
  <si>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</si>
  <si>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</si>
  <si>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</si>
  <si>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</si>
  <si>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</si>
  <si>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</si>
  <si>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</si>
  <si>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</si>
  <si>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</si>
  <si>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</si>
  <si>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</si>
  <si>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</si>
  <si>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</si>
  <si>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</si>
  <si>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</si>
  <si>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</si>
  <si>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</si>
  <si>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</si>
  <si>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</si>
  <si>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</si>
  <si>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</si>
  <si>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</si>
  <si>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</si>
  <si>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</si>
  <si>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</si>
  <si>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</si>
  <si>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</si>
  <si>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</si>
  <si>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</si>
  <si>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</si>
  <si>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</si>
  <si>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</si>
  <si>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</si>
  <si>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</si>
  <si>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</si>
  <si>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</si>
  <si>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</si>
  <si>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</si>
  <si>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</si>
  <si>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</si>
  <si>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</si>
  <si>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</si>
  <si>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</si>
  <si>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</si>
  <si>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</si>
  <si>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</si>
  <si>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</si>
  <si>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</si>
  <si>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</si>
  <si>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</si>
  <si>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</si>
  <si>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</si>
  <si>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</si>
  <si>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</si>
  <si>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</si>
  <si>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</si>
  <si>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</si>
  <si>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</si>
  <si>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</si>
  <si>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</si>
  <si>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</si>
  <si>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</si>
  <si>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</si>
  <si>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</si>
  <si>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</si>
  <si>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</si>
  <si>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</si>
  <si>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</si>
  <si>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</si>
  <si>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</si>
  <si>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</si>
  <si>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</si>
  <si>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</si>
  <si>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</si>
  <si>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</si>
  <si>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</si>
  <si>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</si>
  <si>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</si>
  <si>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</si>
  <si>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</si>
  <si>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</si>
  <si>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</si>
  <si>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</si>
  <si>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</si>
  <si>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</si>
  <si>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</si>
  <si>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</si>
  <si>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</si>
  <si>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</si>
  <si>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</si>
  <si>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</si>
  <si>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</si>
  <si>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</si>
  <si>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</si>
  <si>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</si>
  <si>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</si>
  <si>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</si>
  <si>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</si>
  <si>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</si>
  <si>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</si>
  <si>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</si>
  <si>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</si>
  <si>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</si>
  <si>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</si>
  <si>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</si>
  <si>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</si>
  <si>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</si>
  <si>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</si>
  <si>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</si>
  <si>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</si>
  <si>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</si>
  <si>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</si>
  <si>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</si>
  <si>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</si>
  <si>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</si>
  <si>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</si>
  <si>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</si>
  <si>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</si>
  <si>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</si>
  <si>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</si>
  <si>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</si>
  <si>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</si>
  <si>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</si>
  <si>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</si>
  <si>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</si>
  <si>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</si>
  <si>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</si>
  <si>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</si>
  <si>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</si>
  <si>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</si>
  <si>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</si>
  <si>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</si>
  <si>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</si>
  <si>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</si>
  <si>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</si>
  <si>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</si>
  <si>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</si>
  <si>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</si>
  <si>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</si>
  <si>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</si>
  <si>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</si>
  <si>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</si>
  <si>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</si>
  <si>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</si>
  <si>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</si>
  <si>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</si>
  <si>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</si>
  <si>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</si>
  <si>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</si>
  <si>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</si>
  <si>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</si>
  <si>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</si>
  <si>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</si>
  <si>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</si>
  <si>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</si>
  <si>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</si>
  <si>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</si>
  <si>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</si>
  <si>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</si>
  <si>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</si>
  <si>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</si>
  <si>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</si>
  <si>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</si>
  <si>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</si>
  <si>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</si>
  <si>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</si>
  <si>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</si>
  <si>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</si>
  <si>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</si>
  <si>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</si>
  <si>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</si>
  <si>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</si>
  <si>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</si>
  <si>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</si>
  <si>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</si>
  <si>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</si>
  <si>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</si>
  <si>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</si>
  <si>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</si>
  <si>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</si>
  <si>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</si>
  <si>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</si>
  <si>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</si>
  <si>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</si>
  <si>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</si>
  <si>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</si>
  <si>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</si>
  <si>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</si>
  <si>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</si>
  <si>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</si>
  <si>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</si>
  <si>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</si>
  <si>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</si>
  <si>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</si>
  <si>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</si>
  <si>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</si>
  <si>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</si>
  <si>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</si>
  <si>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</si>
  <si>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</si>
  <si>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</si>
  <si>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</si>
  <si>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</si>
  <si>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</si>
  <si>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</si>
  <si>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</si>
  <si>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</si>
  <si>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</si>
  <si>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</si>
  <si>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</si>
  <si>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</si>
  <si>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</si>
  <si>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</si>
  <si>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</si>
  <si>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</si>
  <si>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</si>
  <si>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</si>
  <si>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</si>
  <si>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</si>
  <si>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</si>
  <si>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</si>
  <si>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</si>
  <si>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</si>
  <si>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</si>
  <si>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</si>
  <si>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</si>
  <si>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</si>
  <si>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</si>
  <si>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</si>
  <si>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</si>
  <si>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</si>
  <si>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</si>
  <si>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</si>
  <si>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</si>
  <si>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</si>
  <si>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</si>
  <si>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</si>
  <si>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</si>
  <si>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</si>
  <si>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</si>
  <si>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</si>
  <si>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</si>
  <si>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</si>
  <si>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</si>
  <si>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</si>
  <si>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</si>
  <si>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</si>
  <si>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</si>
  <si>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</si>
  <si>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</si>
  <si>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</si>
  <si>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</si>
  <si>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</si>
  <si>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</si>
  <si>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</si>
  <si>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</si>
  <si>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</si>
  <si>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</si>
  <si>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</si>
  <si>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</si>
  <si>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</si>
  <si>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</si>
  <si>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</si>
  <si>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</si>
  <si>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</si>
  <si>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</si>
  <si>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</si>
  <si>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</si>
  <si>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</si>
  <si>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</si>
  <si>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</si>
  <si>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</si>
  <si>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</si>
  <si>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</si>
  <si>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</si>
  <si>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</si>
  <si>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</si>
  <si>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</si>
  <si>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</si>
  <si>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</si>
  <si>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</si>
  <si>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</si>
  <si>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</si>
  <si>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</si>
  <si>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</si>
  <si>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</si>
  <si>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</si>
  <si>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</si>
  <si>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</si>
  <si>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</si>
  <si>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</si>
  <si>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</si>
  <si>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</si>
  <si>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</si>
  <si>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</si>
  <si>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</si>
  <si>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</si>
  <si>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</si>
  <si>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</si>
  <si>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</si>
  <si>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</si>
  <si>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</si>
  <si>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</si>
  <si>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</si>
  <si>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</si>
  <si>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</si>
  <si>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</si>
  <si>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</si>
  <si>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</si>
  <si>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</si>
  <si>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</si>
  <si>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</si>
  <si>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</si>
  <si>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</si>
  <si>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</si>
  <si>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</si>
  <si>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</si>
  <si>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</si>
  <si>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</si>
  <si>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</si>
  <si>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</si>
  <si>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</si>
  <si>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</si>
  <si>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</si>
  <si>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</si>
  <si>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</si>
  <si>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</si>
  <si>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</si>
  <si>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</si>
  <si>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</si>
  <si>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</si>
  <si>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</si>
  <si>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</si>
  <si>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</si>
  <si>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</si>
  <si>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</si>
  <si>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</si>
  <si>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</si>
  <si>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</si>
  <si>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</si>
  <si>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</si>
  <si>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</si>
  <si>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</si>
  <si>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</si>
  <si>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</si>
  <si>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</si>
  <si>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</si>
  <si>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</si>
  <si>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</si>
  <si>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</si>
  <si>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</si>
  <si>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</si>
  <si>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</si>
  <si>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</si>
  <si>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</si>
  <si>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</si>
  <si>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</si>
  <si>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</si>
  <si>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</si>
  <si>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</si>
  <si>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</si>
  <si>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</si>
  <si>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</si>
  <si>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</si>
  <si>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</si>
  <si>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</si>
  <si>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</si>
  <si>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</si>
  <si>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</si>
  <si>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</si>
  <si>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</si>
  <si>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</si>
  <si>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</si>
  <si>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</si>
  <si>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</si>
  <si>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</si>
  <si>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</si>
  <si>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</si>
  <si>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</si>
  <si>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</si>
  <si>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</si>
  <si>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</si>
  <si>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</si>
  <si>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</si>
  <si>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</si>
  <si>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</si>
  <si>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</si>
  <si>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</si>
  <si>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</si>
  <si>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</si>
  <si>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</si>
  <si>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</si>
  <si>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</si>
  <si>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</si>
  <si>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</si>
  <si>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</si>
  <si>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</si>
  <si>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</si>
  <si>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</si>
  <si>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</si>
  <si>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</si>
  <si>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</si>
  <si>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</si>
  <si>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</si>
  <si>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</si>
  <si>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</si>
  <si>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</si>
  <si>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</si>
  <si>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</si>
  <si>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</si>
  <si>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</si>
  <si>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</si>
  <si>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</si>
  <si>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</si>
  <si>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</si>
  <si>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</si>
  <si>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</si>
  <si>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</si>
  <si>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</si>
  <si>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</si>
  <si>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</si>
  <si>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</si>
  <si>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</si>
  <si>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</si>
  <si>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</si>
  <si>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</si>
  <si>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</si>
  <si>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</si>
  <si>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</si>
  <si>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</si>
  <si>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</si>
  <si>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</si>
  <si>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</si>
  <si>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</si>
  <si>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</si>
  <si>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</si>
  <si>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</si>
  <si>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</si>
  <si>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</si>
  <si>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</si>
  <si>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</si>
  <si>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</si>
  <si>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</si>
  <si>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</si>
  <si>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</si>
  <si>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</si>
  <si>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</si>
  <si>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</si>
  <si>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</si>
  <si>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</si>
  <si>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</si>
  <si>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</si>
  <si>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</si>
  <si>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</si>
  <si>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</si>
  <si>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</si>
  <si>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</si>
  <si>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</si>
  <si>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</si>
  <si>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</si>
  <si>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</si>
  <si>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</si>
  <si>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</si>
  <si>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</si>
  <si>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</si>
  <si>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</si>
  <si>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</si>
  <si>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</si>
  <si>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</si>
  <si>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</si>
  <si>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</si>
  <si>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</si>
  <si>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</si>
  <si>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</si>
  <si>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</si>
  <si>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</si>
  <si>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</si>
  <si>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</si>
  <si>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</si>
  <si>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</si>
  <si>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</si>
  <si>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</si>
  <si>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</si>
  <si>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</si>
  <si>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</si>
  <si>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</si>
  <si>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</si>
  <si>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</si>
  <si>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</si>
  <si>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</si>
  <si>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</si>
  <si>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</si>
  <si>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</si>
  <si>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</si>
  <si>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</si>
  <si>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</si>
  <si>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</si>
  <si>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</si>
  <si>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</si>
  <si>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</si>
  <si>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</si>
  <si>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</si>
  <si>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</si>
  <si>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</si>
  <si>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</si>
  <si>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</si>
  <si>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</si>
  <si>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</si>
  <si>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</si>
  <si>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</si>
  <si>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</si>
  <si>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</si>
  <si>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</si>
  <si>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</si>
  <si>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</si>
  <si>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</si>
  <si>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</si>
  <si>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</si>
  <si>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</si>
  <si>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</si>
  <si>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</si>
  <si>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</si>
  <si>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</si>
  <si>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</si>
  <si>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</si>
  <si>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</si>
  <si>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</si>
  <si>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</si>
  <si>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</si>
  <si>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</si>
  <si>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</si>
  <si>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</si>
  <si>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</si>
  <si>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</si>
  <si>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</si>
  <si>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</si>
  <si>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</si>
  <si>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</si>
  <si>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</si>
  <si>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</si>
  <si>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</si>
  <si>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</si>
  <si>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</si>
  <si>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</si>
  <si>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</si>
  <si>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</si>
  <si>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</si>
  <si>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</si>
  <si>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</si>
  <si>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</si>
  <si>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</si>
  <si>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</si>
  <si>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</si>
  <si>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</si>
  <si>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</si>
  <si>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</si>
  <si>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</si>
  <si>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</si>
  <si>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</si>
  <si>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</si>
  <si>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</si>
  <si>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</si>
  <si>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</si>
  <si>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</si>
  <si>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</si>
  <si>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</si>
  <si>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</si>
  <si>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</si>
  <si>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</si>
  <si>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</si>
  <si>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</si>
  <si>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</si>
  <si>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</si>
  <si>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</si>
  <si>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</si>
  <si>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</si>
  <si>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</si>
  <si>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</si>
  <si>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</si>
  <si>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</si>
  <si>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</si>
  <si>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</si>
  <si>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</si>
  <si>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</si>
  <si>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</si>
  <si>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</si>
  <si>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</si>
  <si>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</si>
  <si>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</si>
  <si>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</si>
  <si>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</si>
  <si>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</si>
  <si>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</si>
  <si>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</si>
  <si>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</si>
  <si>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</si>
  <si>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</si>
  <si>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</si>
  <si>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</si>
  <si>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</si>
  <si>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</si>
  <si>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</si>
  <si>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</si>
  <si>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</si>
  <si>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</si>
  <si>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</si>
  <si>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</si>
  <si>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</si>
  <si>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</si>
  <si>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</si>
  <si>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</si>
  <si>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</si>
  <si>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</si>
  <si>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</si>
  <si>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</si>
  <si>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</si>
  <si>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</si>
  <si>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</si>
  <si>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</si>
  <si>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</si>
  <si>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</si>
  <si>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</si>
  <si>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</si>
  <si>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</si>
  <si>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</si>
  <si>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</si>
  <si>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</si>
  <si>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</si>
  <si>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</si>
  <si>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</si>
  <si>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</si>
  <si>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</si>
  <si>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</si>
  <si>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</si>
  <si>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</si>
  <si>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</si>
  <si>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</si>
  <si>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</si>
  <si>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</si>
  <si>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</si>
  <si>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</si>
  <si>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</si>
  <si>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</si>
  <si>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</si>
  <si>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</si>
  <si>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</si>
  <si>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</si>
  <si>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</si>
  <si>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</si>
  <si>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</si>
  <si>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</si>
  <si>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</si>
  <si>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</si>
  <si>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</si>
  <si>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</si>
  <si>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</si>
  <si>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</si>
  <si>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</si>
  <si>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</si>
  <si>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</si>
  <si>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</si>
  <si>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</si>
  <si>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</si>
  <si>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</si>
  <si>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</si>
  <si>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</si>
  <si>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</si>
  <si>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</si>
  <si>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</si>
  <si>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</si>
  <si>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</si>
  <si>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</si>
  <si>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</si>
  <si>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</si>
  <si>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</si>
  <si>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</si>
  <si>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</si>
  <si>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</si>
  <si>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</si>
  <si>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</si>
  <si>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</si>
  <si>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</si>
  <si>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</si>
  <si>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</si>
  <si>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</si>
  <si>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</si>
  <si>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</si>
  <si>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</si>
  <si>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</si>
  <si>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</si>
  <si>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</si>
  <si>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</si>
  <si>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</si>
  <si>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</si>
  <si>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</si>
  <si>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</si>
  <si>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</si>
  <si>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</si>
  <si>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</si>
  <si>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</si>
  <si>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</si>
  <si>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</si>
  <si>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</si>
  <si>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</si>
  <si>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</si>
  <si>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</si>
  <si>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</si>
  <si>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</si>
  <si>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</si>
  <si>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</si>
  <si>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</si>
  <si>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</si>
  <si>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</si>
  <si>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</si>
  <si>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</si>
  <si>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</si>
  <si>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</si>
  <si>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</si>
  <si>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</si>
  <si>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</si>
  <si>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</si>
  <si>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</si>
  <si>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</si>
  <si>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</si>
  <si>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</si>
  <si>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</si>
  <si>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</si>
  <si>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</si>
  <si>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</si>
  <si>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</si>
  <si>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</si>
  <si>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</si>
  <si>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</si>
  <si>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</si>
  <si>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</si>
  <si>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</si>
  <si>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</si>
  <si>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</si>
  <si>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</si>
  <si>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</si>
  <si>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</si>
  <si>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</si>
  <si>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</si>
  <si>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</si>
  <si>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</si>
  <si>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</si>
  <si>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</si>
  <si>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</si>
  <si>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</si>
  <si>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</si>
  <si>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</si>
  <si>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</si>
  <si>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</si>
  <si>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</si>
  <si>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</si>
  <si>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</si>
  <si>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</si>
  <si>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</si>
  <si>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</si>
  <si>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</si>
  <si>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</si>
  <si>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</si>
  <si>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</si>
  <si>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</si>
  <si>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</si>
  <si>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</si>
  <si>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</si>
  <si>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</si>
  <si>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</si>
  <si>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</si>
  <si>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</si>
  <si>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</si>
  <si>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</si>
  <si>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</si>
  <si>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</si>
  <si>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</si>
  <si>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</si>
  <si>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</si>
  <si>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</si>
  <si>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</si>
  <si>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</si>
  <si>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</si>
  <si>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</si>
  <si>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</si>
  <si>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</si>
  <si>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</si>
  <si>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</si>
  <si>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</si>
  <si>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</si>
  <si>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</si>
  <si>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</si>
  <si>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</si>
  <si>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</si>
  <si>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</si>
  <si>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</si>
  <si>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</si>
  <si>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</si>
  <si>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</si>
  <si>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</si>
  <si>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</si>
  <si>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</si>
  <si>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</si>
  <si>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</si>
  <si>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</si>
  <si>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</si>
  <si>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</si>
  <si>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</si>
  <si>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</si>
  <si>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</si>
  <si>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</si>
  <si>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</si>
  <si>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</si>
  <si>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</si>
  <si>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</si>
  <si>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</si>
  <si>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</si>
  <si>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</si>
  <si>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</si>
  <si>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</si>
  <si>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</si>
  <si>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</si>
  <si>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</si>
  <si>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</si>
  <si>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</si>
  <si>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</si>
  <si>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</si>
  <si>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</si>
  <si>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</si>
  <si>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</si>
  <si>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</si>
  <si>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</si>
  <si>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</si>
  <si>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</si>
  <si>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</si>
  <si>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</si>
  <si>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</si>
  <si>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</si>
  <si>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</si>
  <si>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</si>
  <si>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</si>
  <si>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</si>
  <si>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</si>
  <si>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</si>
  <si>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</si>
  <si>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</si>
  <si>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</si>
  <si>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</si>
  <si>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</si>
  <si>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</si>
  <si>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</si>
  <si>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</si>
  <si>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</si>
  <si>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</si>
  <si>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</si>
  <si>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</si>
  <si>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</si>
  <si>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</si>
  <si>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</si>
  <si>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</si>
  <si>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</si>
  <si>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</si>
  <si>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</si>
  <si>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</si>
  <si>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</si>
  <si>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</si>
  <si>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</si>
  <si>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</si>
  <si>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</si>
  <si>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</si>
  <si>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</si>
  <si>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</si>
  <si>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</si>
  <si>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</si>
  <si>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</si>
  <si>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</si>
  <si>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</si>
  <si>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</si>
  <si>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</si>
  <si>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</si>
  <si>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</si>
  <si>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</si>
  <si>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</si>
  <si>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</si>
  <si>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</si>
  <si>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</si>
  <si>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</si>
  <si>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</si>
  <si>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</si>
  <si>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</si>
  <si>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</si>
  <si>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</si>
  <si>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</si>
  <si>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</si>
  <si>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</si>
  <si>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</si>
  <si>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</si>
  <si>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</si>
  <si>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</si>
  <si>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</si>
  <si>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</si>
  <si>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</si>
  <si>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</si>
  <si>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</si>
  <si>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</si>
  <si>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</si>
  <si>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</si>
  <si>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</si>
  <si>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</si>
  <si>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</si>
  <si>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</si>
  <si>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</si>
  <si>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</si>
  <si>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</si>
  <si>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</si>
  <si>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</si>
  <si>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</si>
  <si>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</si>
  <si>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</si>
  <si>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</si>
  <si>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</si>
  <si>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</si>
  <si>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</si>
  <si>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</si>
  <si>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</si>
  <si>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</si>
  <si>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</si>
  <si>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</si>
  <si>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</si>
  <si>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</si>
  <si>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</si>
  <si>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</si>
  <si>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</si>
  <si>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</si>
  <si>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</si>
  <si>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</si>
  <si>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</si>
  <si>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</si>
  <si>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</si>
  <si>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</si>
  <si>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</si>
  <si>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</si>
  <si>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</si>
  <si>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</si>
  <si>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</si>
  <si>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</si>
  <si>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</si>
  <si>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</si>
  <si>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</si>
  <si>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</si>
  <si>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</si>
  <si>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</si>
  <si>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</si>
  <si>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</si>
  <si>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</si>
  <si>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</si>
  <si>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</si>
  <si>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</si>
  <si>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</si>
  <si>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</si>
  <si>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</si>
  <si>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</si>
  <si>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</si>
  <si>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</si>
  <si>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</si>
  <si>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</si>
  <si>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</si>
  <si>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</si>
  <si>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</si>
  <si>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</si>
  <si>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</si>
  <si>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</si>
  <si>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</si>
  <si>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</si>
  <si>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</si>
  <si>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</si>
  <si>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</si>
  <si>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</si>
  <si>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</si>
  <si>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</si>
  <si>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</si>
  <si>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</si>
  <si>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</si>
  <si>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</si>
  <si>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</si>
  <si>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</si>
  <si>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</si>
  <si>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</si>
  <si>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</si>
  <si>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</si>
  <si>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</si>
  <si>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</si>
  <si>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</si>
  <si>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</si>
  <si>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</si>
  <si>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</si>
  <si>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</si>
  <si>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</si>
  <si>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</si>
  <si>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</si>
  <si>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</si>
  <si>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</si>
  <si>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</si>
  <si>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</si>
  <si>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</si>
  <si>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</si>
  <si>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</si>
  <si>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</si>
  <si>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</si>
  <si>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</si>
  <si>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</si>
  <si>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</si>
  <si>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</si>
  <si>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</si>
  <si>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</si>
  <si>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</si>
  <si>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</si>
  <si>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</si>
  <si>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</si>
  <si>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</si>
  <si>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</si>
  <si>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</si>
  <si>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</si>
  <si>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</si>
  <si>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</si>
  <si>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</si>
  <si>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</si>
  <si>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</si>
  <si>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</si>
  <si>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</si>
  <si>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</si>
  <si>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</si>
  <si>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</si>
  <si>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</si>
  <si>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</si>
  <si>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</si>
  <si>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</si>
  <si>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</si>
  <si>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</si>
  <si>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</si>
  <si>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</si>
  <si>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</si>
  <si>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</si>
  <si>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</si>
  <si>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</si>
  <si>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</si>
  <si>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</si>
  <si>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</si>
  <si>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</si>
  <si>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</si>
  <si>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</si>
  <si>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</si>
  <si>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</si>
  <si>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</si>
  <si>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</si>
  <si>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</si>
  <si>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</si>
  <si>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</si>
  <si>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</si>
  <si>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</si>
  <si>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</si>
  <si>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</si>
  <si>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</si>
  <si>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</si>
  <si>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</si>
  <si>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</si>
  <si>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</si>
  <si>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</si>
  <si>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</si>
  <si>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</si>
  <si>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</si>
  <si>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</si>
  <si>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</si>
  <si>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</si>
  <si>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</si>
  <si>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</si>
  <si>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</si>
  <si>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</si>
  <si>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</si>
  <si>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</si>
  <si>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</si>
  <si>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</si>
  <si>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</si>
  <si>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</si>
  <si>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</si>
  <si>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</si>
  <si>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</si>
  <si>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</si>
  <si>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</si>
  <si>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</si>
  <si>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</si>
  <si>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</si>
  <si>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</si>
  <si>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</si>
  <si>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</si>
  <si>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</si>
  <si>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</si>
  <si>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</si>
  <si>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</si>
  <si>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</si>
  <si>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</si>
  <si>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</si>
  <si>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</si>
  <si>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</si>
  <si>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</si>
  <si>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</si>
  <si>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</si>
  <si>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</si>
  <si>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</si>
  <si>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</si>
  <si>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</si>
  <si>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</si>
  <si>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</si>
  <si>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</si>
  <si>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</si>
  <si>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</si>
  <si>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</si>
  <si>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</si>
  <si>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</si>
  <si>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</si>
  <si>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</si>
  <si>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</si>
  <si>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</si>
  <si>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</si>
  <si>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</si>
  <si>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</si>
  <si>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</si>
  <si>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</si>
  <si>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</si>
  <si>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</si>
  <si>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</si>
  <si>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</si>
  <si>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</si>
  <si>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</si>
  <si>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</si>
  <si>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</si>
  <si>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</si>
  <si>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</si>
  <si>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</si>
  <si>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</si>
  <si>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</si>
  <si>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</si>
  <si>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</si>
  <si>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</si>
  <si>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</si>
  <si>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</si>
  <si>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</si>
  <si>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</si>
  <si>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</si>
  <si>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</si>
  <si>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</si>
  <si>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</si>
  <si>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</si>
  <si>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</si>
  <si>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</si>
  <si>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</si>
  <si>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</si>
  <si>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</si>
  <si>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</si>
  <si>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</si>
  <si>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</si>
  <si>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</si>
  <si>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</si>
  <si>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</si>
  <si>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</si>
  <si>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</si>
  <si>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</si>
  <si>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</si>
  <si>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</si>
  <si>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</si>
  <si>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</si>
  <si>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</si>
  <si>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</si>
  <si>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</si>
  <si>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</si>
  <si>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</si>
  <si>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</si>
  <si>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</si>
  <si>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</si>
  <si>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</si>
  <si>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</si>
  <si>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</si>
  <si>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</si>
  <si>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</si>
  <si>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</si>
  <si>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</si>
  <si>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</si>
  <si>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</si>
  <si>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</si>
  <si>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</si>
  <si>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</si>
  <si>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</si>
  <si>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</si>
  <si>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</si>
  <si>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</si>
  <si>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</si>
  <si>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</si>
  <si>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</si>
  <si>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</si>
  <si>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</si>
  <si>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</si>
  <si>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</si>
  <si>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</si>
  <si>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</si>
  <si>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</si>
  <si>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</si>
  <si>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</si>
  <si>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</si>
  <si>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</si>
  <si>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</si>
  <si>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</si>
  <si>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</si>
  <si>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</si>
  <si>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</si>
  <si>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</si>
  <si>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</si>
  <si>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</si>
  <si>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</si>
  <si>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</si>
  <si>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</si>
  <si>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</si>
  <si>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</si>
  <si>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</si>
  <si>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</si>
  <si>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</si>
  <si>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</si>
  <si>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</si>
  <si>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</si>
  <si>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</si>
  <si>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</si>
  <si>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</si>
  <si>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</si>
  <si>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</si>
  <si>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</si>
  <si>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</si>
  <si>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</si>
  <si>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</si>
  <si>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</si>
  <si>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</si>
  <si>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</si>
  <si>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</si>
  <si>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</si>
  <si>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</si>
  <si>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</si>
  <si>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</si>
  <si>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</si>
  <si>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</si>
  <si>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</si>
  <si>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</si>
  <si>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</si>
  <si>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</si>
  <si>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</si>
  <si>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</si>
  <si>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</si>
  <si>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</si>
  <si>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</si>
  <si>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</si>
  <si>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</si>
  <si>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</si>
  <si>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</si>
  <si>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</si>
  <si>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</si>
  <si>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</si>
  <si>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</si>
  <si>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</si>
  <si>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</si>
  <si>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</si>
  <si>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</si>
  <si>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</si>
  <si>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</si>
  <si>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</si>
  <si>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</si>
  <si>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</si>
  <si>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</si>
  <si>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</si>
  <si>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</si>
  <si>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</si>
  <si>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</si>
  <si>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</si>
  <si>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</si>
  <si>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</si>
  <si>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</si>
  <si>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</si>
  <si>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</si>
  <si>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</si>
  <si>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</si>
  <si>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</si>
  <si>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</si>
  <si>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</si>
  <si>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</si>
  <si>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</si>
  <si>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</si>
  <si>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</si>
  <si>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</si>
  <si>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</si>
  <si>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</si>
  <si>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</si>
  <si>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</si>
  <si>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</si>
  <si>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</si>
  <si>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</si>
  <si>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</si>
  <si>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</si>
  <si>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</si>
  <si>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</si>
  <si>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</si>
  <si>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</si>
  <si>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</si>
  <si>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</si>
  <si>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</si>
  <si>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</si>
  <si>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</si>
  <si>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</si>
  <si>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</si>
  <si>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</si>
  <si>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</si>
  <si>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</si>
  <si>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</si>
  <si>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</si>
  <si>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</si>
  <si>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</si>
  <si>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</si>
  <si>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</si>
  <si>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</si>
  <si>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</si>
  <si>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</si>
  <si>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</si>
  <si>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</si>
  <si>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</si>
  <si>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</si>
  <si>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</si>
  <si>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</si>
  <si>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</si>
  <si>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</si>
  <si>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</si>
  <si>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</si>
  <si>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</si>
  <si>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</si>
  <si>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</si>
  <si>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</si>
  <si>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</si>
  <si>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</si>
  <si>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</si>
  <si>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</si>
  <si>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</si>
  <si>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</si>
  <si>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</si>
  <si>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</si>
  <si>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</si>
  <si>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</si>
  <si>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</si>
  <si>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</si>
  <si>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</si>
  <si>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</si>
  <si>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</si>
  <si>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</si>
  <si>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</si>
  <si>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</si>
  <si>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</si>
  <si>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</si>
  <si>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</si>
  <si>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</si>
  <si>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</si>
  <si>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</si>
  <si>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</si>
  <si>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</si>
  <si>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</si>
  <si>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</si>
  <si>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</si>
  <si>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</si>
  <si>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</si>
  <si>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</si>
  <si>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</si>
  <si>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</si>
  <si>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</si>
  <si>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</si>
  <si>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</si>
  <si>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</si>
  <si>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</si>
  <si>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</si>
  <si>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</si>
  <si>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</si>
  <si>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</si>
  <si>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</si>
  <si>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</si>
  <si>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</si>
  <si>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</si>
  <si>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</si>
  <si>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</si>
  <si>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</si>
  <si>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</si>
  <si>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</si>
  <si>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</si>
  <si>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</si>
  <si>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</si>
  <si>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</si>
  <si>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</si>
  <si>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</si>
  <si>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</si>
  <si>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</si>
  <si>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</si>
  <si>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</si>
  <si>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</si>
  <si>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</si>
  <si>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</si>
  <si>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</si>
  <si>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</si>
  <si>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</si>
  <si>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</si>
  <si>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</si>
  <si>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</si>
  <si>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</si>
  <si>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</si>
  <si>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</si>
  <si>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</si>
  <si>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</si>
  <si>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</si>
  <si>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</si>
  <si>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</si>
  <si>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</si>
  <si>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</si>
  <si>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</si>
  <si>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</si>
  <si>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</si>
  <si>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</si>
  <si>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</si>
  <si>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</si>
  <si>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</si>
  <si>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</si>
  <si>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</si>
  <si>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</si>
  <si>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</si>
  <si>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</si>
  <si>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</si>
  <si>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</si>
  <si>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</si>
  <si>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</si>
  <si>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</si>
  <si>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</si>
  <si>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</si>
  <si>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</si>
  <si>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</si>
  <si>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</si>
  <si>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</si>
  <si>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</si>
  <si>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</si>
  <si>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</si>
  <si>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</si>
  <si>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</si>
  <si>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</si>
  <si>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</si>
  <si>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</si>
  <si>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</si>
  <si>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</si>
  <si>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</si>
  <si>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</si>
  <si>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</si>
  <si>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</si>
  <si>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</si>
  <si>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</si>
  <si>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</si>
  <si>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</si>
  <si>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</si>
  <si>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</si>
  <si>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</si>
  <si>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</si>
  <si>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</si>
  <si>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</si>
  <si>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</si>
  <si>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</si>
  <si>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</si>
  <si>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</si>
  <si>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</si>
  <si>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</si>
  <si>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</si>
  <si>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</si>
  <si>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</si>
  <si>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</si>
  <si>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</si>
  <si>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</si>
  <si>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</si>
  <si>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</si>
  <si>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</si>
  <si>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</si>
  <si>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</si>
  <si>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</si>
  <si>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</si>
  <si>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</si>
  <si>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</si>
  <si>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</si>
  <si>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</si>
  <si>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</si>
  <si>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</si>
  <si>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</si>
  <si>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</si>
  <si>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</si>
  <si>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</si>
  <si>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</si>
  <si>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</si>
  <si>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</si>
  <si>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</si>
  <si>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</si>
  <si>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</si>
  <si>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</si>
  <si>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</si>
  <si>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</si>
  <si>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</si>
  <si>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</si>
  <si>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</si>
  <si>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</si>
  <si>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</si>
  <si>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</si>
  <si>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</si>
  <si>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</si>
  <si>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</si>
  <si>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</si>
  <si>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</si>
  <si>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</si>
  <si>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</si>
  <si>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</si>
  <si>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</si>
  <si>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</si>
  <si>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</si>
  <si>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</si>
  <si>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</si>
  <si>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</si>
  <si>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</si>
  <si>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</si>
  <si>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</si>
  <si>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</si>
  <si>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</si>
  <si>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</si>
  <si>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</si>
  <si>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</si>
  <si>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</si>
  <si>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</si>
  <si>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</si>
  <si>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</si>
  <si>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</si>
  <si>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</si>
  <si>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</si>
  <si>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</si>
  <si>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</si>
  <si>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</si>
  <si>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</si>
  <si>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</si>
  <si>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</si>
  <si>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</si>
  <si>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</si>
  <si>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</si>
  <si>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</si>
  <si>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</si>
  <si>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</si>
  <si>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</si>
  <si>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</si>
  <si>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</si>
  <si>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</si>
  <si>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</si>
  <si>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</si>
  <si>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</si>
  <si>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</si>
  <si>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</si>
  <si>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</si>
  <si>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</si>
  <si>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</si>
  <si>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</si>
  <si>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</si>
  <si>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</si>
  <si>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</si>
  <si>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</si>
  <si>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</si>
  <si>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</si>
  <si>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</si>
  <si>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</si>
  <si>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</si>
  <si>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</si>
  <si>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</si>
  <si>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</si>
  <si>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</si>
  <si>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</si>
  <si>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</si>
  <si>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</si>
  <si>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</si>
  <si>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</si>
  <si>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</si>
  <si>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</si>
  <si>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</si>
  <si>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</si>
  <si>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</si>
  <si>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</si>
  <si>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</si>
  <si>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</si>
  <si>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</si>
  <si>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</si>
  <si>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</si>
  <si>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</si>
  <si>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</si>
  <si>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</si>
  <si>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</si>
  <si>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</si>
  <si>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</si>
  <si>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</si>
  <si>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</si>
  <si>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</si>
  <si>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</si>
  <si>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</si>
  <si>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</si>
  <si>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</si>
  <si>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</si>
  <si>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</si>
  <si>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</si>
  <si>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</si>
  <si>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</si>
  <si>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</si>
  <si>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</si>
  <si>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</si>
  <si>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</si>
  <si>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</si>
  <si>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</si>
  <si>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</si>
  <si>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</si>
  <si>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</si>
  <si>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</si>
  <si>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</si>
  <si>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</si>
  <si>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</si>
  <si>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</si>
  <si>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</si>
  <si>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</si>
  <si>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</si>
  <si>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</si>
  <si>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</si>
  <si>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</si>
  <si>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</si>
  <si>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</si>
  <si>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</si>
  <si>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</si>
  <si>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</si>
  <si>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</si>
  <si>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</si>
  <si>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</si>
  <si>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</si>
  <si>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</si>
  <si>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</si>
  <si>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</si>
  <si>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</si>
  <si>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</si>
  <si>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</si>
  <si>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</si>
  <si>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</si>
  <si>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</si>
  <si>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</si>
  <si>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</si>
  <si>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</si>
  <si>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</si>
  <si>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</si>
  <si>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</si>
  <si>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</si>
  <si>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</si>
  <si>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</si>
  <si>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</si>
  <si>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</si>
  <si>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</si>
  <si>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</si>
  <si>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</si>
  <si>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</si>
  <si>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</si>
  <si>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</si>
  <si>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</si>
  <si>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</si>
  <si>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</si>
  <si>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</si>
  <si>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</si>
  <si>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</si>
  <si>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</si>
  <si>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</si>
  <si>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</si>
  <si>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</si>
  <si>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</si>
  <si>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</si>
  <si>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</si>
  <si>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</si>
  <si>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</si>
  <si>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</si>
  <si>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</si>
  <si>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</si>
  <si>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</si>
  <si>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</si>
  <si>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</si>
  <si>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</si>
  <si>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</si>
  <si>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</si>
  <si>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</si>
  <si>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</si>
  <si>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</si>
  <si>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</si>
  <si>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</si>
  <si>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</si>
  <si>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</si>
  <si>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</si>
  <si>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</si>
  <si>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</si>
  <si>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</si>
  <si>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</si>
  <si>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</si>
  <si>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</si>
  <si>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</si>
  <si>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</si>
  <si>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</si>
  <si>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</si>
  <si>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</si>
  <si>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</si>
  <si>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</si>
  <si>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</si>
  <si>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</si>
  <si>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</si>
  <si>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</si>
  <si>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</si>
  <si>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</si>
  <si>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</si>
  <si>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</si>
  <si>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</si>
  <si>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</si>
  <si>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</si>
  <si>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</si>
  <si>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</si>
  <si>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</si>
  <si>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</si>
  <si>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</si>
  <si>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</si>
  <si>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</si>
  <si>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</si>
  <si>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</si>
  <si>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</si>
  <si>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</si>
  <si>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</si>
  <si>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</si>
  <si>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</si>
  <si>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</si>
  <si>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</si>
  <si>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</si>
  <si>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</si>
  <si>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</si>
  <si>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</si>
  <si>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</si>
  <si>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</si>
  <si>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</si>
  <si>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</si>
  <si>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</si>
  <si>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</si>
  <si>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</si>
  <si>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</si>
  <si>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</si>
  <si>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</si>
  <si>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</si>
  <si>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</si>
  <si>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</si>
  <si>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</si>
  <si>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</si>
  <si>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</si>
  <si>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</si>
  <si>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</si>
  <si>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</si>
  <si>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</si>
  <si>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</si>
  <si>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</si>
  <si>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</si>
  <si>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</si>
  <si>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</si>
  <si>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</si>
  <si>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</si>
  <si>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</si>
  <si>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</si>
  <si>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</si>
  <si>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</si>
  <si>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</si>
  <si>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</si>
  <si>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</si>
  <si>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</si>
  <si>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</si>
  <si>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</si>
  <si>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</si>
  <si>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</si>
  <si>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</si>
  <si>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</si>
  <si>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</si>
  <si>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</si>
  <si>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</si>
  <si>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</si>
  <si>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</si>
  <si>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</si>
  <si>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</si>
  <si>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</si>
  <si>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</si>
  <si>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</si>
  <si>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</si>
  <si>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</si>
  <si>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</si>
  <si>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</si>
  <si>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</si>
  <si>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</si>
  <si>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</si>
  <si>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</si>
  <si>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</si>
  <si>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</si>
  <si>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</si>
  <si>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</si>
  <si>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</si>
  <si>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</si>
  <si>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</si>
  <si>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</si>
  <si>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</si>
  <si>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</si>
  <si>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</si>
  <si>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</si>
  <si>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</si>
  <si>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</si>
  <si>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</si>
  <si>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</si>
  <si>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</si>
  <si>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</si>
  <si>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</si>
  <si>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</si>
  <si>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</si>
  <si>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</si>
  <si>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</si>
  <si>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</si>
  <si>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</si>
  <si>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</si>
  <si>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</si>
  <si>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</si>
  <si>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</si>
  <si>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</si>
  <si>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</si>
  <si>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</si>
  <si>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</si>
  <si>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</si>
  <si>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</si>
  <si>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</si>
  <si>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</si>
  <si>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</si>
  <si>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</si>
  <si>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</si>
  <si>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</si>
  <si>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</si>
  <si>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</si>
  <si>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</si>
  <si>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</si>
  <si>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</si>
  <si>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</si>
  <si>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</si>
  <si>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</si>
  <si>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</si>
  <si>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</si>
  <si>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</si>
  <si>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</si>
  <si>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</si>
  <si>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</si>
  <si>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</si>
  <si>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</si>
  <si>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</si>
  <si>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</si>
  <si>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</si>
  <si>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</si>
  <si>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</si>
  <si>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</si>
  <si>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</si>
  <si>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</si>
  <si>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</si>
  <si>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</si>
  <si>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</si>
  <si>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</si>
  <si>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</si>
  <si>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</si>
  <si>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</si>
  <si>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</si>
  <si>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</si>
  <si>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</si>
  <si>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</si>
  <si>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</si>
  <si>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</si>
  <si>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</si>
  <si>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</si>
  <si>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</si>
  <si>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</si>
  <si>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</si>
  <si>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</si>
  <si>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</si>
  <si>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</si>
  <si>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</si>
  <si>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</si>
  <si>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</si>
  <si>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</si>
  <si>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</si>
  <si>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</si>
  <si>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</si>
  <si>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</si>
  <si>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</si>
  <si>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</si>
  <si>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</si>
  <si>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</si>
  <si>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</si>
  <si>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</si>
  <si>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</si>
  <si>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</si>
  <si>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</si>
  <si>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</si>
  <si>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</si>
  <si>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</si>
  <si>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</si>
  <si>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</si>
  <si>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</si>
  <si>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</si>
  <si>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</si>
  <si>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</si>
  <si>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</si>
  <si>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</si>
  <si>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</si>
  <si>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</si>
  <si>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</si>
  <si>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</si>
  <si>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</si>
  <si>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</si>
  <si>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</si>
  <si>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</si>
  <si>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</si>
  <si>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</si>
  <si>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</si>
  <si>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</si>
  <si>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</si>
  <si>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</si>
  <si>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</si>
  <si>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</si>
  <si>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</si>
  <si>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</si>
  <si>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</si>
  <si>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</si>
  <si>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</si>
  <si>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</si>
  <si>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</si>
  <si>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</si>
  <si>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</si>
  <si>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</si>
  <si>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</si>
  <si>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</si>
  <si>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</si>
  <si>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</si>
  <si>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</si>
  <si>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</si>
  <si>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</si>
  <si>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</si>
  <si>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</si>
  <si>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</si>
  <si>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</si>
  <si>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</si>
  <si>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</si>
  <si>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</si>
  <si>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</si>
  <si>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</si>
  <si>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</si>
  <si>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</si>
  <si>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</si>
  <si>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</si>
  <si>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</si>
  <si>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</si>
  <si>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</si>
  <si>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</si>
  <si>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</si>
  <si>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</si>
  <si>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</si>
  <si>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</si>
  <si>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</si>
  <si>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</si>
  <si>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</si>
  <si>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</si>
  <si>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</si>
  <si>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</si>
  <si>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</si>
  <si>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</si>
  <si>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</si>
  <si>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</si>
  <si>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</si>
  <si>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</si>
  <si>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</si>
  <si>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</si>
  <si>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</si>
  <si>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</si>
  <si>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</si>
  <si>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</si>
  <si>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</si>
  <si>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</si>
  <si>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</si>
  <si>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</si>
  <si>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</si>
  <si>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</si>
  <si>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</si>
  <si>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</si>
  <si>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</si>
  <si>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</si>
  <si>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</si>
  <si>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</si>
  <si>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</si>
  <si>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</si>
  <si>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</si>
  <si>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</si>
  <si>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</si>
  <si>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</si>
  <si>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</si>
  <si>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</si>
  <si>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</si>
  <si>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</si>
  <si>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</si>
  <si>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</si>
  <si>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</si>
  <si>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</si>
  <si>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</si>
  <si>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</si>
  <si>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</si>
  <si>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</si>
  <si>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</si>
  <si>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</si>
  <si>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</si>
  <si>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</si>
  <si>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</si>
  <si>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</si>
  <si>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</si>
  <si>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</si>
  <si>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</si>
  <si>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</si>
  <si>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</si>
  <si>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</si>
  <si>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</si>
  <si>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</si>
  <si>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</si>
  <si>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</si>
  <si>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</si>
  <si>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</si>
  <si>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</si>
  <si>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</si>
  <si>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</si>
  <si>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</si>
  <si>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</si>
  <si>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</si>
  <si>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</si>
  <si>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</si>
  <si>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</si>
  <si>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</si>
  <si>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</si>
  <si>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</si>
  <si>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</si>
  <si>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</si>
  <si>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</si>
  <si>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</si>
  <si>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</si>
  <si>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</si>
  <si>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</si>
  <si>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</si>
  <si>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</si>
  <si>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</si>
  <si>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</si>
  <si>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</si>
  <si>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</si>
  <si>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</si>
  <si>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</si>
  <si>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</si>
  <si>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</si>
  <si>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</si>
  <si>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</si>
  <si>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</si>
  <si>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</si>
  <si>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</si>
  <si>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</si>
  <si>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</si>
  <si>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</si>
  <si>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</si>
  <si>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</si>
  <si>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</si>
  <si>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</si>
  <si>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</si>
  <si>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</si>
  <si>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</si>
  <si>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</si>
  <si>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</si>
  <si>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</si>
  <si>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</si>
  <si>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</si>
  <si>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</si>
  <si>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</si>
  <si>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</si>
  <si>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</si>
  <si>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</si>
  <si>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</si>
  <si>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</si>
  <si>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</si>
  <si>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</si>
  <si>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</si>
  <si>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</si>
  <si>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</si>
  <si>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</si>
  <si>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</si>
  <si>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</si>
  <si>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</si>
  <si>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</si>
  <si>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</si>
  <si>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</si>
  <si>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</si>
  <si>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</si>
  <si>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</si>
  <si>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</si>
  <si>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</si>
  <si>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</si>
  <si>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</si>
  <si>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</si>
  <si>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</si>
  <si>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</si>
  <si>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</si>
  <si>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</si>
  <si>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</si>
  <si>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</si>
  <si>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</si>
  <si>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</si>
  <si>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</si>
  <si>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</si>
  <si>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</si>
  <si>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</si>
  <si>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</si>
  <si>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</si>
  <si>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</si>
  <si>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</si>
  <si>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</si>
  <si>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</si>
  <si>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</si>
  <si>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</si>
  <si>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</si>
  <si>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</si>
  <si>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</si>
  <si>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</si>
  <si>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</si>
  <si>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</si>
  <si>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</si>
  <si>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</si>
  <si>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</si>
  <si>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</si>
  <si>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</si>
  <si>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</si>
  <si>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</si>
  <si>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</si>
  <si>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</si>
  <si>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</si>
  <si>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</si>
  <si>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</si>
  <si>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</si>
  <si>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</si>
  <si>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</si>
  <si>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</si>
  <si>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</si>
  <si>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</si>
  <si>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</si>
  <si>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</si>
  <si>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</si>
  <si>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</si>
  <si>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</si>
  <si>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</si>
  <si>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</si>
  <si>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</si>
  <si>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</si>
  <si>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</si>
  <si>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</si>
  <si>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</si>
  <si>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</si>
  <si>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</si>
  <si>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</si>
  <si>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</si>
  <si>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</si>
  <si>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</si>
  <si>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</si>
  <si>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</si>
  <si>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</si>
  <si>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</si>
  <si>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</si>
  <si>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</si>
  <si>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</si>
  <si>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</si>
  <si>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</si>
  <si>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</si>
  <si>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</si>
  <si>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</si>
  <si>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</si>
  <si>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</si>
  <si>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</si>
  <si>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</si>
  <si>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</si>
  <si>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</si>
  <si>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</si>
  <si>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</si>
  <si>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</si>
  <si>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</si>
  <si>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</si>
  <si>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</si>
  <si>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</si>
  <si>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</si>
  <si>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</si>
  <si>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</si>
  <si>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</si>
  <si>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</si>
  <si>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</si>
  <si>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</si>
  <si>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</si>
  <si>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</si>
  <si>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</si>
  <si>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</si>
  <si>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</si>
  <si>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</si>
  <si>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</si>
  <si>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</si>
  <si>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</si>
  <si>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</si>
  <si>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</si>
  <si>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</si>
  <si>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</si>
  <si>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</si>
  <si>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</si>
  <si>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</si>
  <si>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</si>
  <si>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</si>
  <si>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</si>
  <si>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</si>
  <si>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</si>
  <si>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</si>
  <si>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</si>
  <si>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</si>
  <si>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</si>
  <si>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</si>
  <si>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</si>
  <si>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</si>
  <si>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</si>
  <si>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</si>
  <si>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</si>
  <si>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</si>
  <si>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</si>
  <si>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</si>
  <si>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</si>
  <si>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</si>
  <si>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</si>
  <si>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</si>
  <si>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</si>
  <si>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</si>
  <si>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</si>
  <si>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</si>
  <si>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</si>
  <si>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</si>
  <si>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</si>
  <si>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</si>
  <si>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</si>
  <si>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</si>
  <si>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</si>
  <si>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</si>
  <si>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</si>
  <si>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</si>
  <si>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</si>
  <si>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</si>
  <si>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</si>
  <si>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</si>
  <si>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</si>
  <si>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</si>
  <si>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</si>
  <si>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</si>
  <si>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</si>
  <si>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</si>
  <si>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</si>
  <si>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</si>
  <si>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</si>
  <si>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</si>
  <si>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</si>
  <si>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</si>
  <si>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</si>
  <si>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</si>
  <si>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</si>
  <si>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</si>
  <si>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</si>
  <si>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</si>
  <si>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</si>
  <si>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</si>
  <si>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</si>
  <si>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</si>
  <si>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</si>
  <si>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</si>
  <si>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</si>
  <si>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</si>
  <si>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</si>
  <si>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</si>
  <si>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</si>
  <si>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</si>
  <si>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</si>
  <si>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</si>
  <si>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</si>
  <si>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</si>
  <si>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</si>
  <si>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</si>
  <si>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</si>
  <si>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</si>
  <si>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</si>
  <si>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</si>
  <si>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</si>
  <si>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</si>
  <si>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</si>
  <si>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</si>
  <si>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</si>
  <si>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</si>
  <si>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</si>
  <si>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</si>
  <si>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</si>
  <si>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</si>
  <si>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</si>
  <si>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</si>
  <si>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</si>
  <si>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</si>
  <si>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</si>
  <si>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</si>
  <si>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</si>
  <si>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</si>
  <si>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</si>
  <si>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</si>
  <si>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</si>
  <si>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</si>
  <si>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</si>
  <si>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</si>
  <si>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</si>
  <si>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</si>
  <si>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</si>
  <si>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</si>
  <si>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</si>
  <si>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</si>
  <si>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</si>
  <si>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</si>
  <si>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</si>
  <si>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</si>
  <si>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</si>
  <si>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</si>
  <si>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</si>
  <si>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</si>
  <si>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</si>
  <si>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</si>
  <si>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</si>
  <si>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</si>
  <si>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</si>
  <si>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</si>
  <si>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</si>
  <si>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</si>
  <si>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</si>
  <si>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</si>
  <si>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</si>
  <si>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</si>
  <si>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</si>
  <si>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</si>
  <si>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</si>
  <si>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</si>
  <si>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</si>
  <si>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</si>
  <si>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</si>
  <si>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</si>
  <si>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</si>
  <si>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</si>
  <si>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</si>
  <si>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</si>
  <si>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</si>
  <si>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</si>
  <si>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</si>
  <si>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</si>
  <si>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</si>
  <si>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</si>
  <si>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</si>
  <si>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</si>
  <si>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</si>
  <si>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</si>
  <si>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</si>
  <si>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</si>
  <si>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</si>
  <si>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</si>
  <si>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</si>
  <si>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</si>
  <si>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</si>
  <si>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</si>
  <si>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</si>
  <si>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</si>
  <si>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</si>
  <si>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</si>
  <si>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</si>
  <si>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</si>
  <si>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</si>
  <si>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</si>
  <si>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</si>
  <si>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</si>
  <si>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</si>
  <si>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</si>
  <si>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</si>
  <si>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</si>
  <si>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</si>
  <si>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</si>
  <si>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</si>
  <si>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</si>
  <si>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</si>
  <si>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</si>
  <si>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</si>
  <si>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</si>
  <si>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</si>
  <si>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</si>
  <si>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</si>
  <si>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</si>
  <si>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</si>
  <si>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</si>
  <si>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</si>
  <si>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</si>
  <si>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</si>
  <si>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</si>
  <si>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</si>
  <si>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</si>
  <si>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</si>
  <si>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</si>
  <si>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</si>
  <si>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</si>
  <si>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</si>
  <si>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</si>
  <si>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</si>
  <si>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</si>
  <si>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</si>
  <si>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</si>
  <si>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</si>
  <si>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</si>
  <si>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</si>
  <si>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</si>
  <si>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</si>
  <si>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</si>
  <si>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</si>
  <si>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</si>
  <si>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</si>
  <si>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</si>
  <si>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</si>
  <si>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</si>
  <si>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</si>
  <si>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</si>
  <si>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</si>
  <si>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</si>
  <si>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</si>
  <si>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</si>
  <si>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</si>
  <si>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</si>
  <si>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</si>
  <si>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</si>
  <si>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</si>
  <si>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</si>
  <si>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</si>
  <si>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</si>
  <si>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</si>
  <si>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</si>
  <si>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</si>
  <si>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</si>
  <si>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</si>
  <si>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</si>
  <si>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</si>
  <si>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</si>
  <si>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</si>
  <si>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</si>
  <si>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</si>
  <si>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</si>
  <si>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</si>
  <si>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</si>
  <si>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</si>
  <si>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</si>
  <si>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</si>
  <si>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</si>
  <si>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</si>
  <si>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</si>
  <si>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</si>
  <si>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</si>
  <si>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</si>
  <si>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</si>
  <si>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</si>
  <si>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</si>
  <si>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</si>
  <si>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</si>
  <si>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</si>
  <si>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</si>
  <si>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</si>
  <si>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</si>
  <si>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</si>
  <si>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</si>
  <si>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</si>
  <si>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</si>
  <si>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</si>
  <si>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</si>
  <si>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</si>
  <si>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</si>
  <si>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</si>
  <si>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</si>
  <si>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</si>
  <si>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</si>
  <si>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</si>
  <si>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</si>
  <si>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</si>
  <si>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</si>
  <si>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</si>
  <si>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</si>
  <si>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</si>
  <si>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</si>
  <si>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</si>
  <si>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</si>
  <si>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</si>
  <si>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</si>
  <si>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</si>
  <si>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</si>
  <si>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</si>
  <si>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</si>
  <si>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</si>
  <si>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</si>
  <si>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</si>
  <si>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</si>
  <si>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</si>
  <si>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</si>
  <si>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</si>
  <si>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</si>
  <si>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</si>
  <si>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</si>
  <si>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</si>
  <si>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</si>
  <si>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</si>
  <si>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</si>
  <si>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</si>
  <si>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</si>
  <si>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</si>
  <si>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</si>
  <si>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</si>
  <si>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</si>
  <si>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</si>
  <si>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</si>
  <si>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</si>
  <si>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</si>
  <si>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</si>
  <si>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</si>
  <si>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</si>
  <si>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</si>
  <si>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</si>
  <si>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</si>
  <si>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</si>
  <si>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</si>
  <si>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</si>
  <si>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</si>
  <si>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</si>
  <si>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</si>
  <si>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</si>
  <si>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</si>
  <si>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</si>
  <si>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</si>
  <si>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</si>
  <si>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</si>
  <si>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</si>
  <si>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</si>
  <si>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</si>
  <si>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</si>
  <si>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</si>
  <si>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</si>
  <si>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</si>
  <si>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</si>
  <si>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</si>
  <si>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</si>
  <si>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</si>
  <si>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</si>
  <si>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</si>
  <si>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</si>
  <si>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</si>
  <si>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</si>
  <si>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</si>
  <si>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</si>
  <si>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</si>
  <si>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</si>
  <si>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</si>
  <si>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</si>
  <si>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</si>
  <si>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</si>
  <si>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</si>
  <si>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</si>
  <si>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</si>
  <si>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</si>
  <si>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</si>
  <si>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</si>
  <si>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</si>
  <si>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</si>
  <si>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</si>
  <si>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</si>
  <si>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</si>
  <si>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</si>
  <si>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</si>
  <si>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</si>
  <si>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</si>
  <si>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</si>
  <si>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</si>
  <si>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</si>
  <si>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</si>
  <si>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</si>
  <si>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</si>
  <si>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</si>
  <si>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</si>
  <si>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</si>
  <si>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</si>
  <si>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</si>
  <si>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</si>
  <si>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</si>
  <si>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</si>
  <si>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</si>
  <si>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</si>
  <si>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</si>
  <si>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</si>
  <si>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</si>
  <si>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</si>
  <si>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</si>
  <si>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</si>
  <si>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</si>
  <si>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</si>
  <si>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</si>
  <si>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</si>
  <si>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</si>
  <si>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</si>
  <si>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</si>
  <si>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</si>
  <si>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</si>
  <si>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</si>
  <si>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</si>
  <si>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</si>
  <si>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</si>
  <si>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</si>
  <si>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</si>
  <si>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</si>
  <si>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</si>
  <si>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</si>
  <si>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</si>
  <si>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</si>
  <si>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</si>
  <si>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</si>
  <si>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</si>
  <si>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</si>
  <si>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</si>
  <si>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</si>
  <si>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</si>
  <si>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</si>
  <si>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</si>
  <si>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</si>
  <si>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</si>
  <si>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</si>
  <si>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</si>
  <si>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</si>
  <si>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</si>
  <si>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</si>
  <si>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</si>
  <si>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</si>
  <si>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</si>
  <si>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</si>
  <si>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</si>
  <si>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</si>
  <si>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</si>
  <si>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</si>
  <si>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</si>
  <si>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</si>
  <si>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</si>
  <si>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</si>
  <si>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</si>
  <si>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</si>
  <si>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</si>
  <si>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</si>
  <si>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</si>
  <si>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</si>
  <si>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</si>
  <si>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</si>
  <si>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</si>
  <si>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</si>
  <si>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</si>
  <si>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</si>
  <si>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</si>
  <si>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</si>
  <si>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</si>
  <si>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</si>
  <si>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</si>
  <si>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</si>
  <si>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</si>
  <si>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</si>
  <si>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</si>
  <si>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</si>
  <si>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</si>
  <si>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</si>
  <si>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</si>
  <si>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</si>
  <si>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</si>
  <si>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</si>
  <si>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</si>
  <si>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</si>
  <si>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</si>
  <si>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</si>
  <si>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</si>
  <si>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</si>
  <si>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</si>
  <si>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</si>
  <si>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</si>
  <si>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</si>
  <si>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</si>
  <si>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</si>
  <si>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</si>
  <si>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</si>
  <si>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</si>
  <si>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</si>
  <si>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</si>
  <si>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</si>
  <si>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</si>
  <si>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</si>
  <si>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</si>
  <si>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</si>
  <si>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</si>
  <si>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</si>
  <si>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</si>
  <si>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</si>
  <si>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</si>
  <si>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</si>
  <si>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</si>
  <si>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</si>
  <si>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</si>
  <si>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</si>
  <si>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</si>
  <si>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</si>
  <si>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</si>
  <si>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</si>
  <si>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</si>
  <si>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</si>
  <si>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</si>
  <si>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</si>
  <si>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</si>
  <si>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</si>
  <si>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</si>
  <si>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</si>
  <si>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</si>
  <si>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</si>
  <si>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</si>
  <si>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</si>
  <si>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</si>
  <si>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</si>
  <si>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</si>
  <si>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</si>
  <si>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</si>
  <si>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</si>
  <si>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</si>
  <si>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</si>
  <si>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</si>
  <si>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</si>
  <si>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</si>
  <si>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</si>
  <si>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</si>
  <si>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</si>
  <si>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</si>
  <si>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</si>
  <si>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</si>
  <si>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</si>
  <si>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</si>
  <si>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</si>
  <si>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</si>
  <si>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</si>
  <si>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</si>
  <si>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</si>
  <si>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</si>
  <si>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</si>
  <si>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</si>
  <si>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</si>
  <si>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</si>
  <si>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</si>
  <si>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</si>
  <si>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</si>
  <si>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</si>
  <si>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</si>
  <si>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</si>
  <si>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</si>
  <si>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</si>
  <si>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</si>
  <si>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</si>
  <si>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</si>
  <si>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</si>
  <si>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</si>
  <si>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</si>
  <si>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</si>
  <si>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</si>
  <si>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</si>
  <si>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</si>
  <si>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</si>
  <si>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</si>
  <si>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</si>
  <si>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</si>
  <si>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</si>
  <si>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</si>
  <si>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</si>
  <si>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</si>
  <si>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</si>
  <si>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</si>
  <si>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</si>
  <si>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</si>
  <si>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</si>
  <si>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</si>
  <si>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</si>
  <si>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</si>
  <si>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</si>
  <si>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</si>
  <si>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</si>
  <si>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</si>
  <si>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</si>
  <si>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</si>
  <si>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</si>
  <si>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</si>
  <si>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</si>
  <si>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</si>
  <si>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</si>
  <si>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</si>
  <si>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</si>
  <si>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</si>
  <si>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</si>
  <si>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</si>
  <si>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</si>
  <si>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</si>
  <si>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</si>
  <si>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</si>
  <si>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</si>
  <si>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</si>
  <si>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</si>
  <si>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</si>
  <si>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</si>
  <si>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</si>
  <si>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</si>
  <si>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</si>
  <si>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</si>
  <si>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</si>
  <si>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</si>
  <si>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</si>
  <si>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</si>
  <si>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</si>
  <si>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</si>
  <si>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</si>
  <si>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</si>
  <si>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</si>
  <si>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</si>
  <si>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</si>
  <si>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</si>
  <si>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</si>
  <si>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</si>
  <si>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</si>
  <si>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</si>
  <si>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</si>
  <si>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</si>
  <si>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</si>
  <si>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</si>
  <si>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</si>
  <si>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</si>
  <si>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</si>
  <si>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</si>
  <si>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</si>
  <si>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</si>
  <si>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</si>
  <si>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</si>
  <si>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</si>
  <si>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</si>
  <si>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</si>
  <si>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</si>
  <si>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</si>
  <si>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</si>
  <si>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</si>
  <si>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</si>
  <si>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</si>
  <si>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</si>
  <si>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</si>
  <si>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</si>
  <si>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</si>
  <si>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</si>
  <si>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</si>
  <si>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</si>
  <si>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</si>
  <si>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</si>
  <si>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</si>
  <si>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</si>
  <si>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</si>
  <si>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</si>
  <si>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</si>
  <si>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</si>
  <si>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</si>
  <si>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</si>
  <si>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</si>
  <si>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</si>
  <si>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</si>
  <si>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</si>
  <si>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</si>
  <si>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</si>
  <si>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</si>
  <si>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</si>
  <si>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</si>
  <si>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</si>
  <si>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</si>
  <si>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</si>
  <si>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</si>
  <si>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</si>
  <si>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</si>
  <si>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</si>
  <si>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</si>
  <si>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</si>
  <si>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</si>
  <si>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</si>
  <si>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</si>
  <si>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</si>
  <si>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</si>
  <si>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</si>
  <si>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</si>
  <si>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</si>
  <si>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</si>
  <si>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</si>
  <si>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</si>
  <si>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</si>
  <si>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</si>
  <si>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</si>
  <si>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</si>
  <si>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</si>
  <si>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</si>
  <si>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</si>
  <si>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</si>
  <si>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</si>
  <si>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</si>
  <si>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</si>
  <si>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</si>
  <si>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</si>
  <si>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</si>
  <si>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</si>
  <si>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</si>
  <si>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</si>
  <si>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</si>
  <si>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</si>
  <si>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</si>
  <si>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</si>
  <si>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</si>
  <si>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</si>
  <si>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</si>
  <si>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</si>
  <si>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</si>
  <si>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</si>
  <si>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</si>
  <si>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</si>
  <si>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</si>
  <si>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</si>
  <si>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</si>
  <si>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</si>
  <si>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</si>
  <si>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</si>
  <si>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</si>
  <si>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</si>
  <si>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</si>
  <si>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</si>
  <si>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</si>
  <si>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</si>
  <si>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</si>
  <si>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</si>
  <si>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</si>
  <si>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</si>
  <si>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</si>
  <si>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</si>
  <si>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</si>
  <si>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</si>
  <si>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</si>
  <si>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</si>
  <si>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</si>
  <si>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</si>
  <si>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</si>
  <si>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</si>
  <si>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</si>
  <si>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</si>
  <si>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</si>
  <si>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</si>
  <si>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</si>
  <si>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</si>
  <si>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</si>
  <si>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</si>
  <si>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</si>
  <si>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</si>
  <si>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</si>
  <si>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</si>
  <si>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</si>
  <si>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</si>
  <si>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</si>
  <si>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</si>
  <si>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</si>
  <si>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</si>
  <si>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</si>
  <si>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</si>
  <si>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</si>
  <si>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</si>
  <si>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</si>
  <si>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</si>
  <si>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</si>
  <si>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</si>
  <si>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</si>
  <si>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</si>
  <si>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</si>
  <si>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</si>
  <si>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</si>
  <si>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</si>
  <si>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</si>
  <si>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</si>
  <si>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</si>
  <si>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</si>
  <si>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</si>
  <si>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</si>
  <si>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</si>
  <si>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</si>
  <si>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</si>
  <si>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</si>
  <si>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</si>
  <si>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</si>
  <si>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</si>
  <si>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</si>
  <si>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</si>
  <si>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</si>
  <si>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</si>
  <si>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</si>
  <si>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</si>
  <si>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</si>
  <si>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</si>
  <si>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</si>
  <si>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</si>
  <si>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</si>
  <si>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</si>
  <si>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</si>
  <si>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</si>
  <si>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</si>
  <si>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</si>
  <si>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</si>
  <si>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</si>
  <si>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</si>
  <si>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</si>
  <si>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</si>
  <si>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</si>
  <si>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</si>
  <si>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</si>
  <si>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</si>
  <si>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</si>
  <si>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</si>
  <si>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</si>
  <si>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</si>
  <si>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</si>
  <si>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</si>
  <si>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</si>
  <si>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</si>
  <si>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</si>
  <si>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</si>
  <si>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</si>
  <si>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</si>
  <si>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</si>
  <si>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</si>
  <si>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</si>
  <si>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</si>
  <si>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</si>
  <si>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</si>
  <si>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</si>
  <si>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</si>
  <si>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</si>
  <si>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</si>
  <si>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</si>
  <si>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</si>
  <si>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</si>
  <si>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</si>
  <si>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</si>
  <si>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</si>
  <si>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</si>
  <si>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</si>
  <si>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</si>
  <si>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</si>
  <si>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</si>
  <si>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</si>
  <si>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</si>
  <si>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</si>
  <si>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</si>
  <si>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</si>
  <si>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</si>
  <si>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</si>
  <si>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</si>
  <si>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</si>
  <si>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</si>
  <si>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</si>
  <si>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</si>
  <si>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</si>
  <si>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</si>
  <si>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</si>
  <si>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</si>
  <si>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</si>
  <si>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</si>
  <si>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</si>
  <si>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</si>
  <si>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</si>
  <si>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</si>
  <si>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</si>
  <si>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</si>
  <si>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</si>
  <si>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</si>
  <si>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</si>
  <si>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</si>
  <si>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</si>
  <si>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</si>
  <si>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</si>
  <si>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</si>
  <si>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</si>
  <si>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</si>
  <si>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</si>
  <si>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</si>
  <si>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</si>
  <si>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</si>
  <si>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</si>
  <si>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</si>
  <si>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</si>
  <si>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</si>
  <si>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</si>
  <si>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</si>
  <si>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</si>
  <si>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</si>
  <si>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</si>
  <si>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</si>
  <si>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</si>
  <si>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</si>
  <si>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</si>
  <si>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</si>
  <si>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</si>
  <si>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</si>
  <si>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</si>
  <si>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</si>
  <si>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</si>
  <si>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</si>
  <si>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</si>
  <si>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</si>
  <si>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</si>
  <si>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</si>
  <si>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</si>
  <si>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</si>
  <si>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</si>
  <si>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</si>
  <si>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</si>
  <si>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</si>
  <si>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</si>
  <si>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</si>
  <si>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</si>
  <si>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</si>
  <si>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</si>
  <si>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</si>
  <si>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</si>
  <si>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</si>
  <si>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</si>
  <si>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</si>
  <si>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</si>
  <si>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</si>
  <si>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</si>
  <si>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</si>
  <si>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</si>
  <si>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</si>
  <si>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</si>
  <si>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</si>
  <si>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</si>
  <si>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</si>
  <si>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</si>
  <si>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</si>
  <si>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</si>
  <si>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</si>
  <si>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</si>
  <si>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</si>
  <si>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</si>
  <si>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</si>
  <si>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</si>
  <si>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</si>
  <si>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</si>
  <si>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</si>
  <si>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</si>
  <si>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</si>
  <si>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</si>
  <si>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</si>
  <si>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</si>
  <si>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</si>
  <si>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</si>
  <si>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</si>
  <si>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</si>
  <si>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</si>
  <si>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</si>
  <si>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</si>
  <si>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</si>
  <si>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</si>
  <si>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</si>
  <si>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</si>
  <si>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</si>
  <si>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</si>
  <si>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</si>
  <si>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</si>
  <si>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</si>
  <si>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</si>
  <si>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</si>
  <si>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</si>
  <si>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</si>
  <si>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</si>
  <si>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</si>
  <si>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</si>
  <si>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</si>
  <si>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</si>
  <si>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</si>
  <si>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</si>
  <si>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</si>
  <si>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</si>
  <si>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</si>
  <si>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</si>
  <si>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</si>
  <si>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</si>
  <si>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</si>
  <si>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</si>
  <si>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</si>
  <si>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</si>
  <si>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</si>
  <si>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</si>
  <si>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</si>
  <si>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</si>
  <si>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</si>
  <si>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</si>
  <si>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</si>
  <si>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</si>
  <si>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</si>
  <si>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</si>
  <si>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</si>
  <si>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</si>
  <si>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</si>
  <si>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</si>
  <si>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</si>
  <si>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</si>
  <si>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</si>
  <si>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</si>
  <si>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</si>
  <si>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</si>
  <si>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</si>
  <si>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</si>
  <si>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</si>
  <si>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</si>
  <si>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</si>
  <si>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</si>
  <si>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</si>
  <si>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</si>
  <si>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</si>
  <si>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</si>
  <si>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</si>
  <si>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</si>
  <si>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</si>
  <si>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</si>
  <si>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</si>
  <si>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</si>
  <si>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</si>
  <si>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</si>
  <si>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</si>
  <si>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</si>
  <si>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</si>
  <si>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</si>
  <si>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</si>
  <si>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</si>
  <si>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</si>
  <si>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</si>
  <si>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</si>
  <si>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</si>
  <si>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</si>
  <si>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</si>
  <si>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</si>
  <si>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</si>
  <si>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</si>
  <si>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</si>
  <si>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</si>
  <si>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</si>
  <si>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</si>
  <si>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</si>
  <si>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</si>
  <si>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</si>
  <si>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</si>
  <si>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</si>
  <si>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</si>
  <si>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</si>
  <si>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</si>
  <si>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</si>
  <si>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</si>
  <si>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</si>
  <si>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</si>
  <si>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</si>
  <si>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</si>
  <si>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</si>
  <si>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</si>
  <si>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</si>
  <si>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</si>
  <si>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</si>
  <si>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</si>
  <si>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</si>
  <si>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</si>
  <si>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</si>
  <si>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</si>
  <si>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</si>
  <si>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</si>
  <si>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</si>
  <si>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</si>
  <si>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</si>
  <si>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</si>
  <si>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</si>
  <si>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</si>
  <si>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</si>
  <si>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</si>
  <si>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</si>
  <si>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</si>
  <si>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</si>
  <si>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</si>
  <si>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</si>
  <si>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</si>
  <si>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</si>
  <si>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</si>
  <si>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</si>
  <si>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</si>
  <si>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</si>
  <si>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</si>
  <si>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</si>
  <si>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</si>
  <si>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</si>
  <si>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</si>
  <si>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</si>
  <si>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</si>
  <si>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</si>
  <si>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</si>
  <si>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</si>
  <si>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</si>
  <si>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</si>
  <si>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</si>
  <si>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</si>
  <si>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</si>
  <si>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</si>
  <si>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</si>
  <si>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</si>
  <si>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</si>
  <si>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</si>
  <si>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</si>
  <si>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</si>
  <si>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</si>
  <si>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</si>
  <si>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</si>
  <si>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</si>
  <si>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</si>
  <si>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</si>
  <si>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</si>
  <si>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</si>
  <si>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</si>
  <si>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</si>
  <si>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</si>
  <si>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</si>
  <si>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</si>
  <si>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</si>
  <si>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</si>
  <si>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</si>
  <si>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</si>
  <si>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</si>
  <si>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</si>
  <si>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</si>
  <si>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</si>
  <si>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</si>
  <si>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</si>
  <si>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</si>
  <si>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</si>
  <si>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</si>
  <si>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</si>
  <si>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</si>
  <si>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</si>
  <si>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</si>
  <si>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</si>
  <si>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</si>
  <si>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</si>
  <si>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</si>
  <si>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</si>
  <si>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</si>
  <si>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</si>
  <si>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</si>
  <si>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</si>
  <si>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</si>
  <si>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</si>
  <si>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</si>
  <si>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</si>
  <si>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</si>
  <si>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</si>
  <si>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</si>
  <si>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</si>
  <si>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</si>
  <si>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</si>
  <si>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</si>
  <si>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</si>
  <si>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</si>
  <si>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</si>
  <si>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</si>
  <si>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</si>
  <si>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</si>
  <si>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</si>
  <si>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</si>
  <si>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</si>
  <si>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</si>
  <si>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</si>
  <si>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</si>
  <si>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</si>
  <si>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</si>
  <si>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</si>
  <si>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</si>
  <si>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</si>
  <si>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</si>
  <si>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</si>
  <si>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</si>
  <si>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</si>
  <si>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</si>
  <si>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</si>
  <si>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</si>
  <si>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</si>
  <si>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</si>
  <si>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</si>
  <si>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</si>
  <si>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</si>
  <si>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</si>
  <si>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</si>
  <si>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</si>
  <si>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</si>
  <si>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</si>
  <si>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</si>
  <si>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</si>
  <si>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</si>
  <si>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</si>
  <si>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</si>
  <si>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</si>
  <si>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</si>
  <si>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</si>
  <si>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</si>
  <si>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</si>
  <si>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</si>
  <si>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</si>
  <si>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</si>
  <si>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</si>
  <si>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</si>
  <si>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</si>
  <si>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</si>
  <si>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</si>
  <si>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</si>
  <si>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</si>
  <si>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</si>
  <si>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</si>
  <si>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</si>
  <si>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</si>
  <si>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</si>
  <si>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</si>
  <si>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</si>
  <si>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</si>
  <si>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</si>
  <si>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</si>
  <si>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</si>
  <si>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</si>
  <si>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</si>
  <si>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</si>
  <si>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</si>
  <si>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</si>
  <si>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</si>
  <si>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</si>
  <si>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</si>
  <si>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</si>
  <si>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</si>
  <si>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</si>
  <si>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</si>
  <si>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</si>
  <si>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</si>
  <si>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</si>
  <si>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</si>
  <si>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</si>
  <si>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</si>
  <si>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</si>
  <si>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</si>
  <si>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</si>
  <si>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</si>
  <si>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</si>
  <si>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</si>
  <si>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</si>
  <si>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</si>
  <si>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</si>
  <si>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</si>
  <si>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</si>
  <si>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</si>
  <si>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</si>
  <si>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</si>
  <si>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</si>
  <si>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</si>
  <si>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</si>
  <si>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</si>
  <si>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</si>
  <si>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</si>
  <si>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</si>
  <si>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</si>
  <si>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</si>
  <si>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</si>
  <si>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</si>
  <si>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</si>
  <si>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</si>
  <si>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</si>
  <si>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</si>
  <si>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</si>
  <si>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</si>
  <si>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</si>
  <si>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</si>
  <si>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</si>
  <si>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</si>
  <si>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</si>
  <si>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</si>
  <si>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</si>
  <si>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</si>
  <si>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</si>
  <si>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</si>
  <si>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</si>
  <si>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</si>
  <si>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</si>
  <si>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</si>
  <si>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</si>
  <si>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</si>
  <si>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</si>
  <si>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</si>
  <si>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</si>
  <si>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</si>
  <si>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</si>
  <si>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</si>
  <si>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</si>
  <si>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</si>
  <si>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</si>
  <si>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</si>
  <si>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</si>
  <si>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</si>
  <si>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</si>
  <si>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</si>
  <si>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</si>
  <si>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</si>
  <si>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</si>
  <si>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</si>
  <si>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</si>
  <si>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</si>
  <si>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</si>
  <si>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</si>
  <si>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</si>
  <si>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</si>
  <si>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</si>
  <si>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</si>
  <si>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</si>
  <si>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</si>
  <si>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</si>
  <si>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</si>
  <si>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</si>
  <si>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</si>
  <si>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</si>
  <si>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</si>
  <si>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</si>
  <si>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</si>
  <si>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</si>
  <si>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</si>
  <si>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</si>
  <si>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</si>
  <si>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</si>
  <si>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</si>
  <si>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</si>
  <si>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</si>
  <si>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</si>
  <si>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</si>
  <si>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</si>
  <si>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</si>
  <si>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</si>
  <si>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</si>
  <si>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</si>
  <si>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</si>
  <si>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</si>
  <si>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</si>
  <si>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</si>
  <si>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</si>
  <si>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</si>
  <si>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</si>
  <si>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</si>
  <si>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</si>
  <si>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</si>
  <si>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</si>
  <si>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</si>
  <si>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</si>
  <si>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</si>
  <si>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</si>
  <si>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</si>
  <si>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</si>
  <si>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</si>
  <si>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</si>
  <si>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</si>
  <si>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</si>
  <si>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</si>
  <si>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</si>
  <si>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</si>
  <si>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</si>
  <si>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</si>
  <si>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</si>
  <si>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</si>
  <si>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</si>
  <si>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</si>
  <si>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</si>
  <si>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</si>
  <si>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</si>
  <si>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</si>
  <si>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</si>
  <si>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</si>
  <si>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</si>
  <si>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</si>
  <si>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</si>
  <si>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</si>
  <si>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</si>
  <si>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</si>
  <si>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</si>
  <si>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</si>
  <si>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</si>
  <si>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</si>
  <si>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</si>
  <si>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</si>
  <si>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</si>
  <si>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</si>
  <si>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</si>
  <si>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</si>
  <si>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</si>
  <si>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</si>
  <si>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</si>
  <si>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</si>
  <si>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</si>
  <si>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</si>
  <si>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</si>
  <si>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</si>
  <si>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</si>
  <si>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</si>
  <si>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</si>
  <si>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</si>
  <si>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</si>
  <si>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</si>
  <si>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</si>
  <si>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</si>
  <si>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</si>
  <si>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</si>
  <si>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</si>
  <si>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</si>
  <si>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</si>
  <si>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</si>
  <si>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</si>
  <si>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</si>
  <si>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</si>
  <si>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</si>
  <si>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</si>
  <si>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</si>
  <si>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</si>
  <si>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</si>
  <si>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</si>
  <si>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</si>
  <si>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</si>
  <si>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</si>
  <si>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</si>
  <si>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</si>
  <si>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</si>
  <si>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</si>
  <si>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</si>
  <si>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</si>
  <si>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</si>
  <si>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</si>
  <si>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</si>
  <si>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</si>
  <si>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</si>
  <si>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</si>
  <si>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</si>
  <si>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</si>
  <si>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</si>
  <si>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</si>
  <si>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</si>
  <si>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</si>
  <si>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</si>
  <si>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</si>
  <si>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</si>
  <si>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</si>
  <si>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</si>
  <si>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</si>
  <si>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</si>
  <si>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</si>
  <si>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</si>
  <si>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</si>
  <si>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</si>
  <si>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</si>
  <si>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</si>
  <si>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</si>
  <si>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</si>
  <si>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</si>
  <si>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</si>
  <si>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</si>
  <si>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</si>
  <si>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</si>
  <si>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</si>
  <si>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</si>
  <si>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</si>
  <si>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</si>
  <si>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</si>
  <si>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</si>
  <si>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</si>
  <si>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</si>
  <si>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</si>
  <si>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</si>
  <si>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</si>
  <si>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</si>
  <si>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</si>
  <si>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</si>
  <si>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</si>
  <si>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</si>
  <si>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</si>
  <si>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</si>
  <si>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</si>
  <si>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</si>
  <si>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</si>
  <si>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</si>
  <si>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</si>
  <si>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</si>
  <si>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</si>
  <si>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</si>
  <si>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</si>
  <si>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</si>
  <si>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</si>
  <si>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</si>
  <si>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</si>
  <si>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</si>
  <si>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</si>
  <si>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</si>
  <si>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</si>
  <si>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</si>
  <si>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</si>
  <si>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</si>
  <si>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</si>
  <si>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</si>
  <si>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</si>
  <si>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</si>
  <si>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</si>
  <si>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</si>
  <si>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</si>
  <si>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</si>
  <si>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</si>
  <si>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</si>
  <si>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</si>
  <si>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</si>
  <si>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</si>
  <si>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</si>
  <si>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</si>
  <si>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</si>
  <si>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</si>
  <si>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</si>
  <si>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</si>
  <si>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</si>
  <si>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</si>
  <si>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</si>
  <si>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</si>
  <si>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</si>
  <si>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</si>
  <si>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</si>
  <si>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</si>
  <si>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</si>
  <si>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</si>
  <si>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</si>
  <si>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</si>
  <si>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</si>
  <si>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</si>
  <si>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</si>
  <si>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</si>
  <si>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</si>
  <si>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</si>
  <si>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</si>
  <si>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</si>
  <si>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</si>
  <si>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</si>
  <si>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</si>
  <si>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</si>
  <si>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</si>
  <si>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</si>
  <si>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</si>
  <si>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</si>
  <si>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</si>
  <si>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</si>
  <si>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</si>
  <si>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</si>
  <si>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</si>
  <si>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</si>
  <si>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</si>
  <si>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</si>
  <si>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</si>
  <si>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</si>
  <si>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</si>
  <si>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</si>
  <si>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</si>
  <si>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</si>
  <si>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</si>
  <si>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</si>
  <si>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</si>
  <si>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</si>
  <si>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</si>
  <si>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</si>
  <si>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</si>
  <si>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</si>
  <si>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</si>
  <si>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</si>
  <si>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</si>
  <si>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</si>
  <si>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</si>
  <si>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</si>
  <si>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</si>
  <si>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</si>
  <si>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</si>
  <si>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</si>
  <si>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</si>
  <si>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</si>
  <si>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</si>
  <si>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</si>
  <si>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</si>
  <si>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</si>
  <si>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</si>
  <si>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</si>
  <si>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</si>
  <si>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</si>
  <si>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</si>
  <si>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</si>
  <si>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</si>
  <si>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</si>
  <si>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</si>
  <si>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</si>
  <si>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</si>
  <si>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</si>
  <si>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</si>
  <si>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</si>
  <si>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</si>
  <si>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</si>
  <si>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</si>
  <si>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</si>
  <si>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</si>
  <si>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</si>
  <si>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</si>
  <si>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</si>
  <si>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</si>
  <si>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</si>
  <si>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</si>
  <si>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</si>
  <si>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</si>
  <si>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</si>
  <si>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</si>
  <si>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</si>
  <si>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</si>
  <si>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</si>
  <si>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</si>
  <si>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</si>
  <si>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</si>
  <si>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</si>
  <si>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</si>
  <si>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</si>
  <si>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</si>
  <si>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</si>
  <si>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</si>
  <si>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</si>
  <si>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</si>
  <si>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</si>
  <si>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</si>
  <si>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</si>
  <si>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</si>
  <si>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</si>
  <si>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</si>
  <si>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</si>
  <si>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</si>
  <si>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</si>
  <si>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</si>
  <si>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</si>
  <si>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</si>
  <si>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</si>
  <si>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</si>
  <si>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</si>
  <si>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</si>
  <si>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</si>
  <si>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</si>
  <si>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</si>
  <si>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</si>
  <si>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</si>
  <si>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</si>
  <si>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</si>
  <si>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</si>
  <si>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</si>
  <si>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</si>
  <si>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</si>
  <si>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</si>
  <si>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</si>
  <si>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</si>
  <si>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</si>
  <si>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</si>
  <si>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</si>
  <si>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</si>
  <si>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</si>
  <si>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</si>
  <si>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</si>
  <si>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</si>
  <si>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</si>
  <si>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</si>
  <si>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</si>
  <si>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</si>
  <si>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</si>
  <si>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</si>
  <si>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</si>
  <si>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</si>
  <si>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</si>
  <si>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</si>
  <si>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</si>
  <si>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</si>
  <si>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</si>
  <si>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</si>
  <si>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</si>
  <si>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</si>
  <si>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</si>
  <si>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</si>
  <si>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</si>
  <si>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</si>
  <si>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</si>
  <si>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</si>
  <si>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</si>
  <si>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</si>
  <si>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</si>
  <si>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</si>
  <si>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</si>
  <si>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</si>
  <si>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</si>
  <si>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</si>
  <si>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</si>
  <si>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</si>
  <si>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</si>
  <si>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</si>
  <si>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</si>
  <si>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</si>
  <si>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</si>
  <si>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</si>
  <si>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</si>
  <si>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</si>
  <si>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</si>
  <si>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</si>
  <si>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</si>
  <si>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</si>
  <si>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</si>
  <si>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</si>
  <si>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</si>
  <si>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</si>
  <si>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</si>
  <si>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</si>
  <si>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</si>
  <si>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</si>
  <si>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</si>
  <si>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</si>
  <si>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</si>
  <si>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</si>
  <si>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</si>
  <si>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</si>
  <si>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</si>
  <si>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</si>
  <si>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</si>
  <si>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</si>
  <si>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</si>
  <si>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</si>
  <si>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</si>
  <si>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</si>
  <si>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</si>
  <si>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</si>
  <si>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</si>
  <si>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</si>
  <si>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</si>
  <si>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</si>
  <si>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</si>
  <si>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</si>
  <si>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</si>
  <si>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</si>
  <si>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</si>
  <si>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</si>
  <si>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</si>
  <si>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</si>
  <si>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</si>
  <si>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</si>
  <si>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</si>
  <si>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</si>
  <si>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</si>
  <si>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</si>
  <si>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</si>
  <si>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</si>
  <si>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</si>
  <si>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</si>
  <si>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</si>
  <si>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</si>
  <si>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</si>
  <si>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</si>
  <si>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</si>
  <si>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</si>
  <si>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</si>
  <si>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</si>
  <si>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</si>
  <si>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</si>
  <si>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</si>
  <si>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</si>
  <si>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</si>
  <si>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</si>
  <si>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</si>
  <si>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</si>
  <si>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</si>
  <si>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</si>
  <si>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</si>
  <si>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</si>
  <si>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</si>
  <si>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</si>
  <si>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</si>
  <si>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</si>
  <si>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</si>
  <si>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</si>
  <si>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</si>
  <si>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</si>
  <si>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</si>
  <si>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</si>
  <si>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</si>
  <si>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</si>
  <si>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</si>
  <si>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</si>
  <si>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</si>
  <si>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</si>
  <si>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</si>
  <si>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</si>
  <si>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</si>
  <si>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</si>
  <si>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</si>
  <si>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</si>
  <si>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</si>
  <si>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</si>
  <si>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</si>
  <si>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</si>
  <si>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</si>
  <si>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</si>
  <si>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</si>
  <si>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</si>
  <si>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</si>
  <si>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</si>
  <si>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</si>
  <si>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</si>
  <si>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</si>
  <si>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</si>
  <si>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</si>
  <si>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</si>
  <si>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</si>
  <si>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</si>
  <si>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</si>
  <si>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</si>
  <si>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</si>
  <si>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</si>
  <si>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</si>
  <si>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</si>
  <si>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</si>
  <si>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</si>
  <si>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</si>
  <si>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</si>
  <si>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</si>
  <si>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</si>
  <si>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</si>
  <si>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</si>
  <si>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</si>
  <si>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</si>
  <si>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</si>
  <si>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</si>
  <si>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</si>
  <si>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</si>
  <si>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</si>
  <si>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</si>
  <si>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</si>
  <si>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</si>
  <si>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</si>
  <si>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</si>
  <si>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</si>
  <si>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</si>
  <si>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</si>
  <si>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</si>
  <si>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</si>
  <si>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</si>
  <si>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</si>
  <si>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</si>
  <si>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</si>
  <si>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</si>
  <si>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</si>
  <si>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</si>
  <si>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</si>
  <si>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</si>
  <si>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</si>
  <si>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</si>
  <si>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</si>
  <si>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</si>
  <si>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</si>
  <si>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</si>
  <si>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</si>
  <si>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</si>
  <si>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</si>
  <si>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</si>
  <si>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</si>
  <si>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</si>
  <si>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</si>
  <si>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</si>
  <si>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</si>
  <si>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</si>
  <si>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</si>
  <si>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</si>
  <si>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</si>
  <si>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</si>
  <si>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</si>
  <si>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</si>
  <si>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</si>
  <si>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</si>
  <si>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</si>
  <si>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</si>
  <si>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</si>
  <si>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</si>
  <si>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</si>
  <si>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</si>
  <si>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</si>
  <si>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</si>
  <si>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</si>
  <si>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</si>
  <si>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</si>
  <si>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</si>
  <si>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</si>
  <si>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</si>
  <si>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</si>
  <si>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</si>
  <si>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</si>
  <si>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</si>
  <si>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</si>
  <si>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</si>
  <si>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</si>
  <si>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</si>
  <si>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</si>
  <si>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</si>
  <si>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</si>
  <si>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</si>
  <si>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</si>
  <si>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</si>
  <si>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</si>
  <si>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</si>
  <si>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</si>
  <si>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</si>
  <si>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</si>
  <si>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</si>
  <si>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</si>
  <si>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</si>
  <si>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</si>
  <si>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</si>
  <si>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</si>
  <si>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</si>
  <si>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</si>
  <si>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</si>
  <si>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</si>
  <si>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</si>
  <si>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</si>
  <si>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</si>
  <si>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</si>
  <si>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</si>
  <si>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</si>
  <si>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</si>
  <si>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</si>
  <si>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</si>
  <si>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</si>
  <si>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</si>
  <si>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</si>
  <si>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</si>
  <si>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</si>
  <si>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</si>
  <si>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</si>
  <si>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</si>
  <si>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</si>
  <si>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</si>
  <si>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</si>
  <si>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</si>
  <si>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</si>
  <si>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</si>
  <si>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</si>
  <si>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</si>
  <si>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</si>
  <si>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</si>
  <si>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</si>
  <si>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</si>
  <si>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</si>
  <si>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</si>
  <si>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</si>
  <si>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</si>
  <si>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</si>
  <si>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</si>
  <si>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</si>
  <si>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</si>
  <si>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</si>
  <si>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</si>
  <si>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</si>
  <si>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</si>
  <si>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</si>
  <si>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</si>
  <si>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</si>
  <si>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</si>
  <si>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</si>
  <si>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</si>
  <si>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</si>
  <si>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</si>
  <si>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</si>
  <si>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</si>
  <si>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</si>
  <si>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</si>
  <si>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</si>
  <si>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</si>
  <si>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</si>
  <si>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</si>
  <si>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</si>
  <si>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</si>
  <si>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</si>
  <si>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</si>
  <si>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</si>
  <si>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</si>
  <si>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</si>
  <si>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</si>
  <si>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</si>
  <si>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</si>
  <si>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</si>
  <si>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</si>
  <si>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</si>
  <si>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</si>
  <si>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</si>
  <si>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</si>
  <si>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</si>
  <si>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</si>
  <si>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</si>
  <si>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</si>
  <si>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</si>
  <si>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</si>
  <si>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</si>
  <si>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</si>
  <si>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</si>
  <si>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</si>
  <si>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</si>
  <si>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</si>
  <si>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</si>
  <si>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</si>
  <si>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</si>
  <si>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</si>
  <si>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</si>
  <si>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</si>
  <si>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</si>
  <si>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</si>
  <si>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</si>
  <si>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</si>
  <si>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</si>
  <si>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</si>
  <si>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</si>
  <si>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</si>
  <si>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</si>
  <si>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</si>
  <si>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</si>
  <si>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</si>
  <si>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</si>
  <si>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</si>
  <si>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</si>
  <si>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</si>
  <si>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</si>
  <si>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</si>
  <si>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</si>
  <si>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</si>
  <si>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</si>
  <si>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</si>
  <si>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</si>
  <si>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</si>
  <si>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</si>
  <si>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</si>
  <si>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</si>
  <si>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</si>
  <si>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</si>
  <si>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</si>
  <si>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</si>
  <si>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</si>
  <si>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</si>
  <si>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</si>
  <si>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</si>
  <si>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</si>
  <si>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</si>
  <si>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</si>
  <si>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</si>
  <si>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</si>
  <si>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</si>
  <si>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</si>
  <si>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</si>
  <si>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</si>
  <si>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</si>
  <si>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</si>
  <si>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</si>
  <si>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</si>
  <si>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</si>
  <si>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</si>
  <si>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</si>
  <si>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</si>
  <si>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</si>
  <si>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</si>
  <si>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</si>
  <si>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</si>
  <si>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</si>
  <si>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</si>
  <si>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</si>
  <si>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</si>
  <si>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</si>
  <si>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</si>
  <si>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</si>
  <si>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</si>
  <si>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</si>
  <si>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</si>
  <si>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</si>
  <si>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</si>
  <si>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</si>
  <si>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</si>
  <si>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</si>
  <si>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</si>
  <si>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</si>
  <si>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</si>
  <si>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</si>
  <si>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</si>
  <si>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</si>
  <si>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</si>
  <si>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</si>
  <si>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</si>
  <si>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</si>
  <si>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</si>
  <si>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</si>
  <si>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</si>
  <si>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</si>
  <si>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</si>
  <si>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</si>
  <si>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</si>
  <si>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</si>
  <si>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</si>
  <si>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</si>
  <si>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</si>
  <si>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</si>
  <si>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</si>
  <si>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</si>
  <si>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</si>
  <si>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</si>
  <si>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</si>
  <si>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</si>
  <si>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</si>
  <si>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</si>
  <si>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</si>
  <si>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</si>
  <si>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</si>
  <si>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</si>
  <si>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</si>
  <si>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</si>
  <si>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</si>
  <si>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</si>
  <si>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</si>
  <si>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</si>
  <si>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</si>
  <si>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</si>
  <si>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</si>
  <si>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</si>
  <si>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</si>
  <si>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</si>
  <si>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</si>
  <si>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</si>
  <si>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</si>
  <si>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</si>
  <si>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</si>
  <si>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</si>
  <si>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</si>
  <si>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</si>
  <si>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</si>
  <si>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</si>
  <si>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</si>
  <si>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</si>
  <si>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</si>
  <si>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</si>
  <si>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</si>
  <si>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</si>
  <si>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</si>
  <si>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</si>
  <si>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</si>
  <si>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</si>
  <si>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</si>
  <si>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</si>
  <si>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</si>
  <si>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</si>
  <si>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</si>
  <si>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</si>
  <si>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</si>
  <si>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</si>
  <si>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</si>
  <si>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</si>
  <si>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</si>
  <si>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</si>
  <si>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</si>
  <si>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</si>
  <si>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</si>
  <si>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</si>
  <si>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</si>
  <si>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</si>
  <si>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</si>
  <si>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</si>
  <si>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</si>
  <si>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</si>
  <si>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</si>
  <si>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</si>
  <si>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</si>
  <si>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</si>
  <si>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</si>
  <si>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</si>
  <si>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</si>
  <si>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</si>
  <si>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</si>
  <si>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</si>
  <si>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</si>
  <si>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</si>
  <si>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</si>
  <si>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</si>
  <si>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</si>
  <si>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</si>
  <si>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</si>
  <si>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</si>
  <si>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</si>
  <si>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</si>
  <si>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</si>
  <si>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</si>
  <si>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</si>
  <si>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</si>
  <si>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</si>
  <si>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</si>
  <si>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</si>
  <si>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</si>
  <si>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</si>
  <si>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</si>
  <si>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</si>
  <si>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</si>
  <si>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</si>
  <si>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</si>
  <si>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</si>
  <si>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</si>
  <si>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</si>
  <si>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</si>
  <si>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</si>
  <si>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</si>
  <si>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</si>
  <si>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</si>
  <si>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</si>
  <si>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</si>
  <si>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</si>
  <si>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</si>
  <si>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</si>
  <si>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</si>
  <si>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</si>
  <si>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</si>
  <si>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</si>
  <si>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</si>
  <si>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</si>
  <si>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</si>
  <si>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</si>
  <si>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</si>
  <si>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</si>
  <si>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</si>
  <si>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</si>
  <si>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</si>
  <si>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</si>
  <si>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</si>
  <si>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</si>
  <si>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</si>
  <si>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</si>
  <si>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</si>
  <si>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</si>
  <si>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</si>
  <si>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</si>
  <si>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</si>
  <si>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</si>
  <si>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</si>
  <si>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</si>
  <si>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</si>
  <si>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</si>
  <si>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</si>
  <si>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</si>
  <si>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</si>
  <si>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</si>
  <si>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</si>
  <si>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</si>
  <si>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</si>
  <si>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</si>
  <si>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</si>
  <si>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</si>
  <si>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</si>
  <si>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</si>
  <si>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</si>
  <si>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</si>
  <si>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</si>
  <si>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</si>
  <si>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</si>
  <si>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</si>
  <si>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</si>
  <si>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</si>
  <si>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</si>
  <si>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</si>
  <si>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</si>
  <si>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</si>
  <si>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</si>
  <si>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</si>
  <si>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</si>
  <si>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</si>
  <si>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</si>
  <si>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</si>
  <si>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</si>
  <si>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</si>
  <si>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</si>
  <si>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</si>
  <si>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</si>
  <si>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</si>
  <si>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</si>
  <si>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</si>
  <si>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</si>
  <si>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</si>
  <si>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</si>
  <si>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</si>
  <si>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</si>
  <si>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</si>
  <si>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</si>
  <si>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</si>
  <si>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</si>
  <si>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</si>
  <si>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</si>
  <si>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</si>
  <si>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</si>
  <si>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</si>
  <si>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</si>
  <si>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</si>
  <si>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</si>
  <si>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</si>
  <si>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</si>
  <si>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</si>
  <si>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</si>
  <si>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</si>
  <si>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</si>
  <si>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</si>
  <si>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</si>
  <si>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</si>
  <si>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</si>
  <si>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</si>
  <si>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</si>
  <si>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</si>
  <si>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</si>
  <si>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</si>
  <si>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</si>
  <si>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</si>
  <si>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</si>
  <si>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</si>
  <si>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</si>
  <si>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</si>
  <si>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</si>
  <si>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</si>
  <si>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</si>
  <si>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</si>
  <si>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</si>
  <si>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</si>
  <si>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</si>
  <si>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</si>
  <si>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</si>
  <si>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</si>
  <si>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</si>
  <si>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</si>
  <si>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</si>
  <si>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</si>
  <si>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</si>
  <si>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</si>
  <si>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</si>
  <si>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</si>
  <si>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</si>
  <si>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</si>
  <si>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</si>
  <si>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</si>
  <si>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</si>
  <si>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</si>
  <si>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</si>
  <si>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</si>
  <si>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</si>
  <si>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</si>
  <si>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</si>
  <si>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</si>
  <si>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</si>
  <si>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</si>
  <si>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</si>
  <si>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</si>
  <si>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</si>
  <si>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</si>
  <si>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</si>
  <si>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</si>
  <si>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</si>
  <si>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</si>
  <si>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</si>
  <si>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</si>
  <si>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</si>
  <si>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</si>
  <si>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</si>
  <si>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</si>
  <si>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</si>
  <si>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</si>
  <si>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</si>
  <si>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</si>
  <si>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</si>
  <si>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</si>
  <si>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</si>
  <si>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</si>
  <si>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</si>
  <si>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</si>
  <si>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</si>
  <si>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</si>
  <si>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</si>
  <si>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</si>
  <si>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</si>
  <si>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</si>
  <si>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</si>
  <si>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</si>
  <si>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</si>
  <si>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</si>
  <si>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</si>
  <si>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</si>
  <si>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</si>
  <si>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</si>
  <si>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</si>
  <si>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</si>
  <si>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</si>
  <si>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</si>
  <si>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</si>
  <si>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</si>
  <si>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</si>
  <si>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</si>
  <si>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</si>
  <si>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</si>
  <si>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</si>
  <si>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</si>
  <si>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</si>
  <si>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</si>
  <si>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</si>
  <si>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</si>
  <si>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</si>
  <si>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</si>
  <si>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</si>
  <si>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</si>
  <si>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</si>
  <si>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</si>
  <si>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</si>
  <si>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</si>
  <si>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</si>
  <si>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</si>
  <si>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</si>
  <si>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</si>
  <si>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</si>
  <si>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</si>
  <si>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</si>
  <si>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</si>
  <si>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</si>
  <si>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</si>
  <si>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</si>
  <si>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</si>
  <si>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</si>
  <si>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</si>
  <si>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</si>
  <si>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</si>
  <si>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</si>
  <si>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</si>
  <si>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</si>
  <si>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</si>
  <si>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</si>
  <si>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</si>
  <si>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</si>
  <si>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</si>
  <si>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</si>
  <si>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</si>
  <si>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</si>
  <si>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</si>
  <si>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</si>
  <si>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</si>
  <si>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</si>
  <si>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</si>
  <si>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</si>
  <si>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</si>
  <si>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</si>
  <si>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</si>
  <si>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</si>
  <si>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</si>
  <si>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</si>
  <si>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</si>
  <si>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</si>
  <si>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</si>
  <si>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</si>
  <si>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</si>
  <si>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</si>
  <si>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</si>
  <si>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</si>
  <si>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</si>
  <si>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</si>
  <si>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</si>
  <si>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</si>
  <si>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</si>
  <si>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</si>
  <si>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</si>
  <si>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</si>
  <si>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</si>
  <si>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</si>
  <si>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</si>
  <si>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</si>
  <si>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</si>
  <si>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</si>
  <si>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</si>
  <si>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</si>
  <si>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</si>
  <si>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</si>
  <si>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</si>
  <si>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</si>
  <si>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</si>
  <si>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</si>
  <si>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</si>
  <si>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</si>
  <si>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</si>
  <si>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</si>
  <si>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</si>
  <si>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</si>
  <si>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</si>
  <si>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</si>
  <si>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</si>
  <si>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</si>
  <si>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</si>
  <si>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</si>
  <si>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</si>
  <si>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</si>
  <si>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</si>
  <si>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</si>
  <si>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</si>
  <si>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</si>
  <si>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</si>
  <si>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</si>
  <si>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</si>
  <si>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</si>
  <si>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</si>
  <si>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</si>
  <si>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</si>
  <si>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</si>
  <si>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</si>
  <si>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</si>
  <si>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</si>
  <si>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</si>
  <si>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</si>
  <si>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</si>
  <si>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</si>
  <si>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</si>
  <si>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</si>
  <si>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</si>
  <si>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</si>
  <si>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</si>
  <si>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</si>
  <si>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</si>
  <si>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</si>
  <si>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</si>
  <si>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</si>
  <si>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</si>
  <si>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</si>
  <si>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</si>
  <si>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</si>
  <si>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</si>
  <si>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</si>
  <si>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</si>
  <si>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</si>
  <si>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</si>
  <si>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</si>
  <si>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</si>
  <si>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</si>
  <si>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</si>
  <si>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</si>
  <si>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</si>
  <si>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</si>
  <si>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</si>
  <si>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</si>
  <si>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</si>
  <si>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</si>
  <si>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</si>
  <si>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</si>
  <si>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</si>
  <si>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</si>
  <si>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</si>
  <si>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</si>
  <si>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</si>
  <si>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</si>
  <si>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</si>
  <si>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</si>
  <si>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</si>
  <si>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</si>
  <si>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</si>
  <si>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</si>
  <si>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</si>
  <si>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</si>
  <si>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</si>
  <si>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</si>
  <si>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</si>
  <si>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</si>
  <si>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</si>
  <si>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</si>
  <si>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</si>
  <si>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</si>
  <si>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</si>
  <si>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</si>
  <si>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</si>
  <si>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</si>
  <si>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</si>
  <si>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</si>
  <si>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</si>
  <si>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</si>
  <si>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</si>
  <si>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</si>
  <si>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</si>
  <si>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</si>
  <si>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</si>
  <si>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</si>
  <si>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</si>
  <si>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</si>
  <si>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</si>
  <si>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</si>
  <si>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</si>
  <si>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</si>
  <si>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</si>
  <si>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</si>
  <si>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</si>
  <si>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</si>
  <si>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</si>
  <si>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</si>
  <si>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</si>
  <si>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</si>
  <si>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</si>
  <si>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</si>
  <si>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</si>
  <si>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</si>
  <si>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</si>
  <si>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</si>
  <si>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</si>
  <si>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</si>
  <si>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</si>
  <si>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</si>
  <si>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</si>
  <si>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</si>
  <si>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</si>
  <si>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</si>
  <si>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</si>
  <si>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</si>
  <si>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</si>
  <si>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</si>
  <si>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</si>
  <si>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</si>
  <si>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</si>
  <si>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</si>
  <si>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</si>
  <si>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</si>
  <si>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</si>
  <si>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</si>
  <si>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</si>
  <si>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</si>
  <si>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</si>
  <si>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</si>
  <si>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</si>
  <si>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</si>
  <si>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</si>
  <si>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</si>
  <si>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</si>
  <si>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</si>
  <si>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</si>
  <si>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</si>
  <si>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</si>
  <si>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</si>
  <si>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</si>
  <si>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</si>
  <si>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</si>
  <si>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</si>
  <si>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</si>
  <si>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</si>
  <si>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</si>
  <si>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</si>
  <si>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</si>
  <si>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</si>
  <si>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</si>
  <si>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</si>
  <si>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</si>
  <si>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</si>
  <si>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</si>
  <si>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</si>
  <si>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</si>
  <si>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</si>
  <si>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</si>
  <si>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</si>
  <si>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</si>
  <si>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</si>
  <si>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</si>
  <si>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</si>
  <si>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</si>
  <si>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</si>
  <si>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</si>
  <si>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</si>
  <si>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</si>
  <si>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</si>
  <si>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</si>
  <si>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</si>
  <si>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</si>
  <si>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</si>
  <si>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</si>
  <si>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</si>
  <si>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</si>
  <si>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</si>
  <si>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</si>
  <si>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</si>
  <si>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</si>
  <si>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</si>
  <si>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</si>
  <si>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</si>
  <si>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</si>
  <si>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</si>
  <si>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</si>
  <si>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</si>
  <si>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</si>
  <si>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</si>
  <si>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</si>
  <si>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</si>
  <si>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</si>
  <si>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</si>
  <si>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</si>
  <si>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</si>
  <si>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</si>
  <si>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</si>
  <si>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</si>
  <si>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</si>
  <si>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</si>
  <si>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</si>
  <si>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</si>
  <si>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</si>
  <si>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</si>
  <si>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</si>
  <si>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</si>
  <si>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</si>
  <si>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</si>
  <si>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</si>
  <si>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</si>
  <si>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</si>
  <si>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</si>
  <si>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</si>
  <si>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</si>
  <si>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</si>
  <si>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</si>
  <si>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</si>
  <si>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</si>
  <si>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</si>
  <si>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</si>
  <si>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</si>
  <si>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</si>
  <si>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</si>
  <si>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</si>
  <si>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</si>
  <si>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</si>
  <si>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</si>
  <si>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</si>
  <si>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</si>
  <si>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</si>
  <si>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</si>
  <si>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</si>
  <si>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</si>
  <si>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</si>
  <si>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</si>
  <si>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</si>
  <si>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</si>
  <si>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</si>
  <si>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</si>
  <si>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</si>
  <si>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</si>
  <si>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</si>
  <si>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</si>
  <si>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</si>
  <si>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</si>
  <si>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</si>
  <si>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</si>
  <si>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</si>
  <si>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</si>
  <si>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</si>
  <si>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</si>
  <si>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</si>
  <si>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</si>
  <si>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</si>
  <si>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</si>
  <si>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</si>
  <si>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</si>
  <si>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</si>
  <si>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</si>
  <si>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</si>
  <si>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</si>
  <si>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</si>
  <si>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</si>
  <si>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</si>
  <si>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</si>
  <si>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</si>
  <si>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</si>
  <si>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</si>
  <si>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</si>
  <si>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</si>
  <si>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</si>
  <si>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</si>
  <si>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</si>
  <si>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</si>
  <si>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</si>
  <si>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</si>
  <si>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</si>
  <si>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</si>
  <si>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</si>
  <si>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</si>
  <si>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</si>
  <si>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</si>
  <si>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</si>
  <si>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</si>
  <si>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</si>
  <si>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</si>
  <si>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</si>
  <si>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</si>
  <si>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</si>
  <si>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</si>
  <si>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</si>
  <si>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</si>
  <si>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</si>
  <si>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</si>
  <si>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</si>
  <si>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</si>
  <si>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</si>
  <si>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</si>
  <si>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</si>
  <si>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</si>
  <si>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</si>
  <si>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</si>
  <si>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</si>
  <si>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</si>
  <si>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</si>
  <si>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</si>
  <si>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</si>
  <si>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</si>
  <si>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</si>
  <si>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</si>
  <si>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</si>
  <si>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</si>
  <si>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</si>
  <si>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</si>
  <si>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</si>
  <si>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</si>
  <si>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</si>
  <si>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</si>
  <si>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</si>
  <si>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</si>
  <si>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</si>
  <si>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</si>
  <si>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</si>
  <si>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</si>
  <si>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</si>
  <si>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</si>
  <si>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</si>
  <si>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</si>
  <si>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</si>
  <si>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</si>
  <si>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</si>
  <si>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</si>
  <si>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</si>
  <si>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</si>
  <si>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</si>
  <si>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</si>
  <si>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</si>
  <si>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</si>
  <si>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</si>
  <si>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</si>
  <si>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</si>
  <si>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</si>
  <si>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</si>
  <si>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</si>
  <si>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</si>
  <si>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</si>
  <si>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</si>
  <si>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</si>
  <si>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</si>
  <si>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</si>
  <si>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</si>
  <si>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</si>
  <si>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</si>
  <si>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</si>
  <si>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</si>
  <si>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</si>
  <si>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</si>
  <si>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</si>
  <si>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</si>
  <si>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</si>
  <si>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</si>
  <si>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</si>
  <si>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</si>
  <si>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</si>
  <si>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</si>
  <si>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</si>
  <si>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</si>
  <si>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</si>
  <si>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</si>
  <si>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</si>
  <si>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</si>
  <si>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</si>
  <si>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</si>
  <si>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</si>
  <si>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</si>
  <si>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</si>
  <si>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</si>
  <si>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</si>
  <si>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</si>
  <si>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</si>
  <si>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</si>
  <si>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</si>
  <si>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</si>
  <si>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</si>
  <si>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</si>
  <si>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</si>
  <si>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</si>
  <si>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</si>
  <si>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</si>
  <si>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</si>
  <si>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</si>
  <si>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</si>
  <si>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</si>
  <si>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</si>
  <si>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</si>
  <si>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</si>
  <si>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</si>
  <si>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</si>
  <si>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</si>
  <si>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</si>
  <si>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</si>
  <si>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</si>
  <si>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</si>
  <si>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</si>
  <si>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</si>
  <si>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</si>
  <si>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</si>
  <si>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</si>
  <si>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</si>
  <si>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</si>
  <si>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</si>
  <si>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</si>
  <si>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</si>
  <si>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</si>
  <si>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</si>
  <si>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</si>
  <si>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</si>
  <si>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</si>
  <si>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</si>
  <si>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</si>
  <si>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</si>
  <si>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</si>
  <si>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</si>
  <si>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</si>
  <si>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</si>
  <si>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</si>
  <si>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</si>
  <si>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</si>
  <si>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</si>
  <si>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</si>
  <si>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</si>
  <si>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</si>
  <si>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</si>
  <si>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</si>
  <si>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</si>
  <si>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</si>
  <si>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</si>
  <si>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</si>
  <si>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</si>
  <si>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</si>
  <si>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</si>
  <si>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</si>
  <si>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</si>
  <si>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</si>
  <si>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</si>
  <si>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</si>
  <si>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</si>
  <si>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</si>
  <si>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</si>
  <si>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</si>
  <si>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</si>
  <si>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</si>
  <si>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</si>
  <si>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</si>
  <si>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</si>
  <si>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</si>
  <si>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</si>
  <si>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</si>
  <si>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</si>
  <si>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</si>
  <si>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</si>
  <si>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</si>
  <si>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</si>
  <si>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</si>
  <si>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</si>
  <si>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</si>
  <si>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</si>
  <si>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</si>
  <si>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</si>
  <si>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</si>
  <si>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</si>
  <si>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</si>
  <si>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</si>
  <si>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</si>
  <si>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</si>
  <si>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</si>
  <si>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</si>
  <si>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</si>
  <si>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</si>
  <si>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</si>
  <si>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</si>
  <si>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</si>
  <si>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</si>
  <si>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</si>
  <si>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</si>
  <si>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</si>
  <si>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</si>
  <si>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</si>
  <si>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</si>
  <si>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</si>
  <si>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</si>
  <si>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</si>
  <si>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</si>
  <si>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</si>
  <si>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</si>
  <si>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</si>
  <si>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</si>
  <si>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</si>
  <si>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</si>
  <si>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</si>
  <si>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</si>
  <si>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</si>
  <si>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</si>
  <si>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</si>
  <si>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</si>
  <si>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</si>
  <si>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</si>
  <si>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</si>
  <si>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</si>
  <si>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</si>
  <si>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</si>
  <si>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</si>
  <si>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</si>
  <si>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</si>
  <si>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</si>
  <si>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</si>
  <si>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</si>
  <si>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</si>
  <si>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</si>
  <si>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</si>
  <si>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</si>
  <si>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</si>
  <si>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</si>
  <si>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</si>
  <si>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</si>
  <si>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</si>
  <si>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</si>
  <si>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</si>
  <si>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</si>
  <si>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</si>
  <si>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</si>
  <si>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</si>
  <si>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</si>
  <si>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</si>
  <si>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</si>
  <si>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</si>
  <si>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</si>
  <si>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</si>
  <si>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</si>
  <si>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</si>
  <si>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</si>
  <si>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</si>
  <si>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</si>
  <si>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</si>
  <si>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</si>
  <si>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</si>
  <si>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</si>
  <si>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</si>
  <si>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</si>
  <si>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</si>
  <si>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</si>
  <si>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</si>
  <si>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</si>
  <si>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</si>
  <si>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</si>
  <si>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</si>
  <si>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</si>
  <si>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</si>
  <si>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</si>
  <si>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</si>
  <si>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</si>
  <si>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</si>
  <si>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</si>
  <si>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</si>
  <si>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</si>
  <si>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</si>
  <si>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</si>
  <si>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</si>
  <si>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</si>
  <si>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</si>
  <si>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</si>
  <si>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</si>
  <si>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</si>
  <si>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</si>
  <si>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</si>
  <si>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</si>
  <si>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</si>
  <si>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</si>
  <si>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</si>
  <si>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</si>
  <si>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</si>
  <si>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</si>
  <si>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</si>
  <si>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</si>
  <si>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</si>
  <si>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</si>
  <si>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</si>
  <si>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</si>
  <si>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</si>
  <si>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</si>
  <si>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</si>
  <si>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</si>
  <si>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</si>
  <si>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</si>
  <si>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</si>
  <si>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</si>
  <si>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</si>
  <si>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</si>
  <si>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</si>
  <si>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</si>
  <si>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</si>
  <si>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</si>
  <si>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</si>
  <si>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</si>
  <si>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</si>
  <si>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</si>
  <si>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</si>
  <si>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</si>
  <si>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</si>
  <si>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</si>
  <si>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</si>
  <si>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</si>
  <si>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</si>
  <si>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</si>
  <si>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</si>
  <si>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</si>
  <si>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</si>
  <si>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</si>
  <si>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</si>
  <si>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</si>
  <si>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</si>
  <si>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</si>
  <si>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</si>
  <si>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</si>
  <si>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</si>
  <si>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</si>
  <si>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</si>
  <si>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</si>
  <si>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</si>
  <si>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</si>
  <si>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</si>
  <si>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</si>
  <si>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</si>
  <si>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</si>
  <si>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</si>
  <si>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</si>
  <si>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</si>
  <si>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</si>
  <si>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</si>
  <si>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</si>
  <si>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</si>
  <si>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</si>
  <si>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</si>
  <si>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</si>
  <si>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</si>
  <si>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</si>
  <si>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</si>
  <si>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</si>
  <si>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</si>
  <si>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</si>
  <si>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</si>
  <si>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</si>
  <si>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</si>
  <si>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</si>
  <si>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</si>
  <si>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</si>
  <si>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</si>
  <si>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</si>
  <si>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</si>
  <si>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</si>
  <si>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</si>
  <si>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</si>
  <si>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</si>
  <si>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</si>
  <si>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</si>
  <si>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</si>
  <si>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</si>
  <si>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</si>
  <si>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</si>
  <si>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</si>
  <si>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</si>
  <si>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</si>
  <si>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</si>
  <si>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</si>
  <si>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</si>
  <si>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</si>
  <si>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</si>
  <si>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</si>
  <si>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</si>
  <si>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</si>
  <si>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</si>
  <si>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</si>
  <si>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</si>
  <si>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</si>
  <si>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</si>
  <si>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</si>
  <si>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</si>
  <si>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</si>
  <si>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</si>
  <si>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</si>
  <si>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</si>
  <si>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</si>
  <si>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</si>
  <si>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</si>
  <si>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</si>
  <si>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</si>
  <si>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</si>
  <si>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</si>
  <si>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</si>
  <si>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</si>
  <si>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</si>
  <si>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</si>
  <si>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</si>
  <si>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</si>
  <si>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</si>
  <si>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</si>
  <si>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</si>
  <si>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</si>
  <si>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</si>
  <si>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</si>
  <si>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</si>
  <si>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</si>
  <si>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</si>
  <si>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</si>
  <si>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</si>
  <si>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</si>
  <si>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</si>
  <si>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</si>
  <si>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</si>
  <si>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</si>
  <si>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</si>
  <si>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</si>
  <si>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</si>
  <si>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</si>
  <si>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</si>
  <si>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</si>
  <si>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</si>
  <si>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</si>
  <si>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</si>
  <si>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</si>
  <si>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</si>
  <si>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</si>
  <si>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</si>
  <si>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</si>
  <si>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</si>
  <si>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</si>
  <si>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</si>
  <si>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</si>
  <si>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</si>
  <si>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</si>
  <si>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</si>
  <si>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</si>
  <si>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</si>
  <si>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</si>
  <si>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</si>
  <si>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</si>
  <si>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</si>
  <si>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</si>
  <si>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</si>
  <si>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</si>
  <si>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</si>
  <si>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</si>
  <si>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</si>
  <si>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</si>
  <si>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</si>
  <si>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</si>
  <si>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</si>
  <si>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</si>
  <si>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</si>
  <si>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</si>
  <si>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</si>
  <si>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</si>
  <si>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</si>
  <si>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</si>
  <si>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</si>
  <si>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</si>
  <si>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</si>
  <si>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</si>
  <si>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</si>
  <si>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</si>
  <si>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</si>
  <si>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</si>
  <si>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</si>
  <si>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</si>
  <si>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</si>
  <si>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</si>
  <si>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</si>
  <si>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</si>
  <si>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</si>
  <si>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</si>
  <si>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</si>
  <si>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</si>
  <si>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</si>
  <si>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</si>
  <si>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</si>
  <si>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</si>
  <si>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</si>
  <si>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</si>
  <si>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</si>
  <si>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</si>
  <si>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</si>
  <si>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</si>
  <si>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</si>
  <si>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</si>
  <si>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</si>
  <si>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</si>
  <si>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</si>
  <si>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</si>
  <si>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</si>
  <si>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</si>
  <si>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</si>
  <si>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</si>
  <si>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</si>
  <si>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</si>
  <si>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</si>
  <si>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</si>
  <si>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</si>
  <si>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</si>
  <si>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</si>
  <si>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</si>
  <si>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</si>
  <si>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</si>
  <si>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</si>
  <si>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</si>
  <si>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</si>
  <si>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</si>
  <si>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</si>
  <si>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</si>
  <si>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</si>
  <si>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</si>
  <si>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</si>
  <si>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</si>
  <si>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</si>
  <si>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</si>
  <si>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</si>
  <si>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</si>
  <si>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</si>
  <si>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</si>
  <si>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</si>
  <si>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</si>
  <si>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</si>
  <si>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</si>
  <si>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</si>
  <si>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</si>
  <si>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</si>
  <si>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</si>
  <si>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</si>
  <si>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</si>
  <si>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</si>
  <si>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</si>
  <si>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</si>
  <si>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</si>
  <si>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</si>
  <si>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</si>
  <si>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</si>
  <si>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</si>
  <si>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</si>
  <si>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</si>
  <si>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</si>
  <si>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</si>
  <si>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</si>
  <si>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</si>
  <si>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</si>
  <si>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</si>
  <si>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</si>
  <si>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</si>
  <si>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</si>
  <si>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</si>
  <si>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</si>
  <si>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</si>
  <si>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</si>
  <si>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</si>
  <si>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</si>
  <si>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</si>
  <si>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</si>
  <si>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</si>
  <si>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</si>
  <si>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</si>
  <si>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</si>
  <si>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</si>
  <si>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</si>
  <si>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</si>
  <si>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</si>
  <si>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</si>
  <si>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</si>
  <si>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</si>
  <si>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</si>
  <si>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</si>
  <si>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</si>
  <si>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</si>
  <si>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</si>
  <si>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</si>
  <si>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</si>
  <si>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</si>
  <si>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</si>
  <si>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</si>
  <si>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</si>
  <si>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</si>
  <si>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</si>
  <si>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</si>
  <si>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</si>
  <si>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</si>
  <si>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</si>
  <si>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</si>
  <si>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</si>
  <si>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</si>
  <si>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</si>
  <si>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</si>
  <si>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</si>
  <si>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</si>
  <si>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</si>
  <si>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</si>
  <si>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</si>
  <si>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</si>
  <si>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</si>
  <si>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</si>
  <si>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</si>
  <si>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</si>
  <si>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</si>
  <si>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</si>
  <si>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</si>
  <si>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</si>
  <si>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</si>
  <si>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</si>
  <si>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</si>
  <si>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</si>
  <si>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</si>
  <si>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</si>
  <si>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</si>
  <si>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</si>
  <si>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</si>
  <si>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</si>
  <si>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</si>
  <si>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</si>
  <si>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</si>
  <si>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</si>
  <si>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</si>
  <si>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</si>
  <si>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</si>
  <si>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</si>
  <si>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</si>
  <si>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</si>
  <si>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</si>
  <si>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</si>
  <si>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</si>
  <si>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</si>
  <si>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</si>
  <si>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</si>
  <si>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</si>
  <si>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</si>
  <si>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</si>
  <si>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</si>
  <si>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</si>
  <si>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</si>
  <si>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</si>
  <si>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</si>
  <si>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</si>
  <si>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</si>
  <si>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</si>
  <si>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</si>
  <si>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</si>
  <si>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</si>
  <si>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</si>
  <si>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</si>
  <si>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</si>
  <si>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</si>
  <si>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</si>
  <si>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</si>
  <si>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</si>
  <si>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</si>
  <si>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</si>
  <si>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</si>
  <si>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</si>
  <si>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</si>
  <si>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</si>
  <si>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</si>
  <si>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</si>
  <si>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</si>
  <si>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</si>
  <si>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</si>
  <si>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</si>
  <si>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</si>
  <si>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</si>
  <si>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</si>
  <si>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</si>
  <si>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</si>
  <si>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</si>
  <si>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</si>
  <si>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</si>
  <si>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</si>
  <si>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</si>
  <si>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</si>
  <si>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</si>
  <si>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</si>
  <si>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</si>
  <si>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</si>
  <si>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</si>
  <si>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</si>
  <si>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</si>
  <si>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</si>
  <si>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</si>
  <si>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</si>
  <si>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</si>
  <si>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</si>
  <si>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</si>
  <si>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</si>
  <si>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</si>
  <si>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</si>
  <si>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</si>
  <si>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</si>
  <si>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</si>
  <si>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</si>
  <si>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</si>
  <si>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</si>
  <si>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</si>
  <si>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</si>
  <si>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</si>
  <si>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</si>
  <si>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</si>
  <si>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</si>
  <si>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</si>
  <si>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</si>
  <si>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</si>
  <si>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</si>
  <si>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</si>
  <si>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</si>
  <si>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</si>
  <si>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</si>
  <si>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</si>
  <si>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</si>
  <si>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</si>
  <si>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</si>
  <si>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</si>
  <si>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</si>
  <si>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</si>
  <si>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</si>
  <si>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</si>
  <si>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</si>
  <si>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</si>
  <si>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</si>
  <si>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</si>
  <si>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</si>
  <si>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</si>
  <si>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</si>
  <si>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</si>
  <si>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</si>
  <si>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</si>
  <si>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</si>
  <si>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</si>
  <si>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</si>
  <si>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</si>
  <si>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</si>
  <si>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</si>
  <si>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</si>
  <si>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</si>
  <si>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</si>
  <si>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</si>
  <si>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</si>
  <si>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</si>
  <si>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</si>
  <si>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</si>
  <si>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</si>
  <si>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</si>
  <si>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</si>
  <si>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</si>
  <si>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</si>
  <si>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</si>
  <si>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</si>
  <si>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</si>
  <si>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</si>
  <si>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</si>
  <si>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</si>
  <si>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</si>
  <si>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</si>
  <si>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</si>
  <si>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</si>
  <si>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</si>
  <si>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</si>
  <si>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</si>
  <si>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</si>
  <si>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</si>
  <si>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</si>
  <si>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</si>
  <si>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</si>
  <si>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</si>
  <si>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</si>
  <si>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</si>
  <si>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</si>
  <si>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</si>
  <si>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</si>
  <si>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</si>
  <si>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</si>
  <si>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</si>
  <si>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</si>
  <si>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</si>
  <si>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</si>
  <si>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</si>
  <si>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</si>
  <si>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</si>
  <si>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</si>
  <si>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</si>
  <si>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</si>
  <si>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</si>
  <si>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</si>
  <si>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</si>
  <si>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</si>
  <si>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</si>
  <si>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</si>
  <si>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</si>
  <si>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</si>
  <si>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</si>
  <si>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</si>
  <si>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</si>
  <si>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</si>
  <si>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</si>
  <si>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</si>
  <si>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</si>
  <si>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</si>
  <si>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</si>
  <si>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</si>
  <si>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</si>
  <si>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</si>
  <si>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</si>
  <si>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</si>
  <si>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</si>
  <si>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</si>
  <si>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</si>
  <si>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</si>
  <si>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</si>
  <si>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</si>
  <si>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</si>
  <si>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</si>
  <si>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</si>
  <si>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</si>
  <si>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</si>
  <si>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</si>
  <si>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</si>
  <si>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</si>
  <si>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</si>
  <si>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</si>
  <si>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</si>
  <si>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</si>
  <si>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</si>
  <si>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</si>
  <si>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</si>
  <si>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</si>
  <si>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</si>
  <si>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</si>
  <si>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</si>
  <si>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</si>
  <si>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</si>
  <si>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</si>
  <si>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</si>
  <si>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</si>
  <si>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</si>
  <si>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</si>
  <si>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</si>
  <si>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</si>
  <si>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</si>
  <si>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</si>
  <si>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</si>
  <si>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</si>
  <si>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</si>
  <si>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</si>
  <si>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</si>
  <si>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</si>
  <si>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</si>
  <si>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</si>
  <si>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</si>
  <si>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</si>
  <si>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</si>
  <si>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</si>
  <si>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</si>
  <si>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</si>
  <si>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</si>
  <si>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</si>
  <si>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</si>
  <si>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</si>
  <si>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</si>
  <si>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</si>
  <si>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</si>
  <si>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</si>
  <si>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</si>
  <si>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</si>
  <si>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</si>
  <si>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</si>
  <si>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</si>
  <si>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</si>
  <si>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</si>
  <si>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</si>
  <si>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</si>
  <si>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</si>
  <si>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</si>
  <si>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</si>
  <si>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</si>
  <si>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</si>
  <si>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</si>
  <si>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</si>
  <si>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</si>
  <si>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</si>
  <si>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</si>
  <si>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</si>
  <si>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</si>
  <si>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</si>
  <si>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</si>
  <si>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</si>
  <si>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</si>
  <si>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</si>
  <si>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</si>
  <si>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</si>
  <si>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</si>
  <si>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</si>
  <si>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</si>
  <si>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</si>
  <si>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</si>
  <si>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</si>
  <si>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</si>
  <si>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</si>
  <si>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</si>
  <si>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</si>
  <si>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</si>
  <si>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</si>
  <si>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</si>
  <si>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</si>
  <si>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</si>
  <si>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</si>
  <si>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</si>
  <si>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</si>
  <si>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</si>
  <si>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</si>
  <si>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</si>
  <si>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</si>
  <si>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</si>
  <si>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</si>
  <si>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</si>
  <si>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</si>
  <si>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</si>
  <si>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</si>
  <si>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</si>
  <si>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</si>
  <si>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</si>
  <si>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</si>
  <si>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</si>
  <si>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</si>
  <si>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</si>
  <si>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</si>
  <si>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</si>
  <si>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</si>
  <si>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</si>
  <si>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</si>
  <si>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</si>
  <si>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</si>
  <si>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</si>
  <si>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</si>
  <si>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</si>
  <si>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</si>
  <si>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</si>
  <si>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</si>
  <si>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</si>
  <si>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</si>
  <si>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</si>
  <si>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</si>
  <si>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</si>
  <si>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</si>
  <si>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</si>
  <si>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</si>
  <si>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</si>
  <si>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</si>
  <si>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</si>
  <si>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</si>
  <si>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</si>
  <si>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</si>
  <si>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</si>
  <si>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</si>
  <si>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</si>
  <si>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</si>
  <si>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</si>
  <si>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</si>
  <si>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</si>
  <si>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</si>
  <si>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</si>
  <si>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</si>
  <si>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</si>
  <si>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</si>
  <si>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</si>
  <si>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</si>
  <si>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</si>
  <si>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</si>
  <si>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</si>
  <si>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</si>
  <si>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</si>
  <si>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</si>
  <si>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</si>
  <si>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</si>
  <si>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</si>
  <si>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</si>
  <si>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</si>
  <si>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</si>
  <si>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</si>
  <si>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</si>
  <si>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</si>
  <si>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</si>
  <si>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</si>
  <si>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</si>
  <si>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</si>
  <si>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</si>
  <si>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</si>
  <si>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</si>
  <si>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</si>
  <si>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</si>
  <si>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</si>
  <si>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</si>
  <si>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</si>
  <si>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</si>
  <si>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</si>
  <si>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</si>
  <si>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</si>
  <si>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</si>
  <si>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</si>
  <si>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</si>
  <si>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</si>
  <si>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</si>
  <si>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</si>
  <si>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</si>
  <si>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</si>
  <si>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</si>
  <si>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</si>
  <si>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</si>
  <si>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</si>
  <si>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</si>
  <si>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</si>
  <si>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</si>
  <si>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</si>
  <si>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</si>
  <si>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</si>
  <si>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</si>
  <si>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</si>
  <si>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</si>
  <si>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</si>
  <si>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</si>
  <si>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</si>
  <si>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</si>
  <si>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</si>
  <si>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</si>
  <si>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</si>
  <si>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</si>
  <si>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</si>
  <si>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</si>
  <si>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</si>
  <si>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</si>
  <si>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</si>
  <si>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</si>
  <si>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</si>
  <si>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</si>
  <si>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</si>
  <si>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</si>
  <si>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</si>
  <si>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</si>
  <si>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</si>
  <si>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</si>
  <si>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</si>
  <si>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</si>
  <si>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</si>
  <si>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</si>
  <si>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</si>
  <si>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</si>
  <si>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</si>
  <si>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</si>
  <si>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</si>
  <si>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</si>
  <si>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</si>
  <si>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</si>
  <si>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</si>
  <si>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</si>
  <si>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</si>
  <si>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</si>
  <si>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</si>
  <si>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</si>
  <si>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</si>
  <si>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</si>
  <si>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</si>
  <si>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</si>
  <si>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</si>
  <si>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</si>
  <si>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</si>
  <si>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</si>
  <si>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</si>
  <si>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</si>
  <si>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</si>
  <si>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</si>
  <si>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</si>
  <si>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</si>
  <si>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</si>
  <si>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</si>
  <si>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</si>
  <si>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</si>
  <si>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</si>
  <si>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</si>
  <si>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</si>
  <si>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</si>
  <si>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</si>
  <si>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</si>
  <si>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</si>
  <si>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</si>
  <si>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</si>
  <si>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</si>
  <si>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</si>
  <si>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</si>
  <si>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</si>
  <si>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</si>
  <si>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</si>
  <si>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</si>
  <si>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</si>
  <si>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</si>
  <si>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</si>
  <si>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</si>
  <si>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</si>
  <si>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</si>
  <si>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</si>
  <si>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</si>
  <si>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</si>
  <si>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</si>
  <si>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</si>
  <si>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</si>
  <si>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</si>
  <si>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</si>
  <si>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</si>
  <si>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</si>
  <si>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</si>
  <si>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</si>
  <si>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</si>
  <si>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</si>
  <si>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</si>
  <si>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</si>
  <si>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</si>
  <si>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</si>
  <si>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</si>
  <si>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</si>
  <si>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</si>
  <si>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</si>
  <si>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</si>
  <si>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</si>
  <si>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</si>
  <si>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</si>
  <si>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</si>
  <si>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</si>
  <si>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</si>
  <si>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</si>
  <si>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</si>
  <si>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</si>
  <si>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</si>
  <si>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</si>
  <si>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</si>
  <si>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</si>
  <si>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</si>
  <si>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</si>
  <si>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</si>
  <si>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</si>
  <si>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</si>
  <si>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</si>
  <si>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</si>
  <si>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</si>
  <si>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</si>
  <si>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</si>
  <si>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</si>
  <si>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</si>
  <si>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</si>
  <si>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</si>
  <si>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</si>
  <si>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</si>
  <si>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</si>
  <si>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</si>
  <si>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</si>
  <si>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</si>
  <si>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</si>
  <si>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</si>
  <si>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</si>
  <si>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</si>
  <si>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</si>
  <si>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</si>
  <si>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</si>
  <si>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</si>
  <si>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</si>
  <si>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</si>
  <si>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</si>
  <si>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</si>
  <si>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</si>
  <si>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</si>
  <si>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</si>
  <si>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</si>
  <si>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</si>
  <si>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</si>
  <si>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</si>
  <si>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</si>
  <si>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</si>
  <si>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</si>
  <si>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</si>
  <si>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</si>
  <si>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</si>
  <si>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</si>
  <si>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</si>
  <si>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</si>
  <si>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</si>
  <si>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</si>
  <si>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</si>
  <si>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</si>
  <si>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</si>
  <si>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</si>
  <si>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</si>
  <si>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</si>
  <si>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</si>
  <si>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</si>
  <si>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</si>
  <si>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</si>
  <si>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</si>
  <si>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</si>
  <si>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</si>
  <si>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</si>
  <si>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</si>
  <si>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</si>
  <si>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</si>
  <si>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</si>
  <si>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</si>
  <si>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</si>
  <si>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</si>
  <si>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</si>
  <si>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</si>
  <si>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</si>
  <si>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</si>
  <si>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</si>
  <si>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</si>
  <si>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</si>
  <si>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</si>
  <si>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</si>
  <si>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</si>
  <si>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</si>
  <si>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</si>
  <si>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</si>
  <si>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</si>
  <si>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</si>
  <si>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</si>
  <si>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</si>
  <si>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</si>
  <si>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</si>
  <si>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</si>
  <si>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</si>
  <si>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</si>
  <si>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</si>
  <si>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</si>
  <si>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</si>
  <si>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</si>
  <si>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</si>
  <si>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</si>
  <si>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</si>
  <si>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</si>
  <si>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</si>
  <si>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</si>
  <si>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</si>
  <si>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</si>
  <si>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</si>
  <si>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</si>
  <si>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</si>
  <si>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</si>
  <si>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</si>
  <si>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</si>
  <si>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</si>
  <si>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</si>
  <si>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</si>
  <si>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</si>
  <si>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</si>
  <si>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</si>
  <si>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</si>
  <si>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</si>
  <si>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</si>
  <si>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</si>
  <si>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</si>
  <si>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</si>
  <si>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</si>
  <si>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</si>
  <si>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</si>
  <si>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</si>
  <si>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</si>
  <si>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</si>
  <si>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</si>
  <si>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</si>
  <si>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</si>
  <si>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</si>
  <si>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</si>
  <si>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</si>
  <si>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</si>
  <si>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</si>
  <si>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</si>
  <si>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</si>
  <si>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</si>
  <si>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</si>
  <si>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</si>
  <si>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</si>
  <si>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</si>
  <si>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</si>
  <si>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</si>
  <si>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</si>
  <si>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</si>
  <si>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</si>
  <si>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</si>
  <si>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</si>
  <si>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</si>
  <si>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</si>
  <si>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</si>
  <si>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</si>
  <si>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</si>
  <si>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</si>
  <si>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</si>
  <si>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</si>
  <si>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</si>
  <si>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</si>
  <si>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</si>
  <si>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</si>
  <si>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</si>
  <si>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</si>
  <si>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</si>
  <si>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</si>
  <si>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</si>
  <si>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</si>
  <si>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</si>
  <si>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</si>
  <si>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</si>
  <si>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</si>
  <si>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</si>
  <si>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</si>
  <si>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</si>
  <si>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</si>
  <si>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</si>
  <si>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</si>
  <si>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</si>
  <si>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</si>
  <si>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</si>
  <si>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</si>
  <si>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</si>
  <si>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</si>
  <si>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</si>
  <si>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</si>
  <si>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</si>
  <si>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</si>
  <si>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</si>
  <si>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</si>
  <si>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</si>
  <si>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</si>
  <si>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</si>
  <si>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</si>
  <si>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</si>
  <si>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</si>
  <si>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</si>
  <si>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</si>
  <si>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</si>
  <si>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</si>
  <si>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</si>
  <si>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</si>
  <si>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</si>
  <si>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</si>
  <si>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</si>
  <si>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</si>
  <si>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</si>
  <si>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</si>
  <si>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</si>
  <si>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</si>
  <si>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</si>
  <si>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</si>
  <si>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</si>
  <si>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</si>
  <si>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</si>
  <si>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</si>
  <si>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</si>
  <si>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</si>
  <si>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</si>
  <si>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</si>
  <si>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</si>
  <si>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</si>
  <si>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</si>
  <si>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</si>
  <si>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</si>
  <si>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</si>
  <si>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</si>
  <si>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</si>
  <si>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</si>
  <si>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</si>
  <si>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</si>
  <si>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</si>
  <si>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</si>
  <si>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</si>
  <si>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</si>
  <si>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</si>
  <si>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</si>
  <si>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</si>
  <si>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</si>
  <si>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</si>
  <si>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</si>
  <si>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</si>
  <si>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</si>
  <si>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</si>
  <si>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</si>
  <si>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</si>
  <si>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</si>
  <si>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</si>
  <si>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</si>
  <si>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</si>
  <si>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</si>
  <si>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</si>
  <si>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</si>
  <si>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</si>
  <si>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</si>
  <si>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</si>
  <si>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</si>
  <si>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</si>
  <si>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</si>
  <si>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</si>
  <si>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</si>
  <si>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</si>
  <si>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</si>
  <si>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</si>
  <si>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</si>
  <si>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</si>
  <si>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</si>
  <si>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</si>
  <si>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</si>
  <si>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</si>
  <si>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</si>
  <si>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</si>
  <si>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</si>
  <si>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</si>
  <si>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</si>
  <si>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</si>
  <si>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</si>
  <si>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</si>
  <si>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</si>
  <si>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</si>
  <si>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</si>
  <si>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</si>
  <si>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</si>
  <si>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</si>
  <si>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</si>
  <si>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</si>
  <si>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</si>
  <si>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</si>
  <si>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</si>
  <si>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</si>
  <si>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</si>
  <si>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</si>
  <si>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</si>
  <si>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</si>
  <si>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</si>
  <si>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</si>
  <si>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</si>
  <si>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</si>
  <si>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</si>
  <si>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</si>
  <si>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</si>
  <si>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</si>
  <si>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</si>
  <si>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</si>
  <si>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</si>
  <si>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</si>
  <si>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</si>
  <si>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</si>
  <si>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</si>
  <si>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</si>
  <si>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</si>
  <si>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</si>
  <si>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</si>
  <si>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</si>
  <si>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</si>
  <si>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</si>
  <si>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</si>
  <si>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</si>
  <si>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</si>
  <si>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</si>
  <si>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</si>
  <si>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</si>
  <si>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</si>
  <si>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</si>
  <si>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</si>
  <si>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</si>
  <si>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</si>
  <si>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</si>
  <si>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</si>
  <si>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</si>
  <si>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</si>
  <si>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</si>
  <si>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</si>
  <si>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</si>
  <si>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</si>
  <si>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</si>
  <si>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</si>
  <si>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</si>
  <si>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</si>
  <si>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</si>
  <si>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</si>
  <si>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</si>
  <si>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</si>
  <si>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</si>
  <si>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</si>
  <si>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</si>
  <si>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</si>
  <si>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</si>
  <si>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</si>
  <si>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</si>
  <si>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</si>
  <si>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</si>
  <si>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</si>
  <si>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</si>
  <si>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</si>
  <si>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</si>
  <si>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</si>
  <si>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</si>
  <si>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</si>
  <si>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</si>
  <si>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</si>
  <si>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</si>
  <si>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</si>
  <si>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</si>
  <si>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</si>
  <si>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</si>
  <si>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</si>
  <si>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</si>
  <si>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</si>
  <si>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</si>
  <si>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</si>
  <si>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</si>
  <si>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</si>
  <si>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</si>
  <si>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</si>
  <si>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</si>
  <si>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</si>
  <si>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</si>
  <si>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</si>
  <si>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</si>
  <si>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</si>
  <si>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</si>
  <si>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</si>
  <si>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</si>
  <si>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</si>
  <si>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</si>
  <si>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</si>
  <si>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</si>
  <si>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</si>
  <si>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</si>
  <si>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</si>
  <si>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</si>
  <si>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</si>
  <si>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</si>
  <si>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</si>
  <si>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</si>
  <si>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</si>
  <si>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</si>
  <si>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</si>
  <si>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</si>
  <si>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</si>
  <si>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</si>
  <si>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</si>
  <si>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</si>
  <si>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</si>
  <si>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</si>
  <si>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</si>
  <si>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</si>
  <si>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</si>
  <si>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</si>
  <si>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</si>
  <si>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</si>
  <si>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</si>
  <si>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</si>
  <si>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</si>
  <si>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</si>
  <si>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</si>
  <si>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</si>
  <si>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</si>
  <si>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</si>
  <si>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</si>
  <si>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</si>
  <si>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</si>
  <si>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</si>
  <si>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</si>
  <si>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</si>
  <si>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</si>
  <si>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</si>
  <si>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</si>
  <si>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</si>
  <si>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</si>
  <si>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</si>
  <si>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</si>
  <si>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</si>
  <si>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</si>
  <si>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</si>
  <si>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</si>
  <si>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</si>
  <si>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</si>
  <si>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</si>
  <si>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</si>
  <si>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</si>
  <si>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</si>
  <si>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</si>
  <si>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</si>
  <si>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</si>
  <si>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</si>
  <si>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</si>
  <si>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</si>
  <si>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</si>
  <si>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</si>
  <si>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</si>
  <si>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</si>
  <si>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</si>
  <si>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</si>
  <si>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</si>
  <si>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</si>
  <si>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</si>
  <si>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</si>
  <si>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</si>
  <si>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</si>
  <si>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</si>
  <si>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</si>
  <si>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</si>
  <si>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</si>
  <si>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</si>
  <si>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</si>
  <si>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</si>
  <si>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</si>
  <si>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</si>
  <si>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</si>
  <si>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</si>
  <si>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</si>
  <si>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</si>
  <si>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</si>
  <si>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</si>
  <si>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</si>
  <si>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</si>
  <si>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</si>
  <si>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</si>
  <si>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</si>
  <si>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</si>
  <si>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</si>
  <si>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</si>
  <si>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</si>
  <si>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</si>
  <si>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</si>
  <si>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</si>
  <si>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</si>
  <si>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</si>
  <si>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</si>
  <si>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</si>
  <si>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</si>
  <si>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</si>
  <si>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</si>
  <si>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</si>
  <si>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</si>
  <si>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</si>
  <si>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</si>
  <si>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</si>
  <si>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</si>
  <si>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</si>
  <si>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</si>
  <si>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</si>
  <si>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</si>
  <si>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</si>
  <si>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</si>
  <si>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</si>
  <si>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</si>
  <si>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</si>
  <si>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</si>
  <si>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</si>
  <si>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</si>
  <si>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</si>
  <si>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</si>
  <si>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</si>
  <si>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</si>
  <si>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</si>
  <si>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</si>
  <si>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</si>
  <si>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</si>
  <si>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</si>
  <si>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</si>
  <si>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</si>
  <si>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</si>
  <si>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</si>
  <si>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</si>
  <si>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</si>
  <si>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</si>
  <si>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</si>
  <si>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</si>
  <si>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</si>
  <si>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</si>
  <si>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</si>
  <si>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</si>
  <si>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</si>
  <si>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</si>
  <si>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</si>
  <si>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</si>
  <si>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</si>
  <si>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</si>
  <si>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</si>
  <si>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</si>
  <si>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</si>
  <si>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</si>
  <si>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</si>
  <si>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</si>
  <si>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</si>
  <si>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</si>
  <si>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</si>
  <si>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</si>
  <si>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</si>
  <si>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</si>
  <si>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</si>
  <si>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</si>
  <si>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</si>
  <si>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</si>
  <si>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</si>
  <si>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</si>
  <si>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</si>
  <si>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</si>
  <si>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</si>
  <si>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</si>
  <si>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</si>
  <si>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</si>
  <si>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</si>
  <si>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</si>
  <si>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</si>
  <si>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</si>
  <si>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</si>
  <si>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</si>
  <si>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</si>
  <si>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</si>
  <si>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</si>
  <si>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</si>
  <si>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</si>
  <si>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</si>
  <si>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</si>
  <si>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</si>
  <si>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</si>
  <si>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</si>
  <si>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</si>
  <si>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</si>
  <si>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</si>
  <si>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</si>
  <si>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</si>
  <si>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</si>
  <si>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</si>
  <si>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</si>
  <si>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</si>
  <si>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</si>
  <si>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</si>
  <si>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</si>
  <si>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</si>
  <si>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</si>
  <si>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</si>
  <si>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</si>
  <si>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</si>
  <si>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</si>
  <si>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</si>
  <si>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</si>
  <si>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</si>
  <si>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</si>
  <si>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</si>
  <si>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</si>
  <si>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</si>
  <si>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</si>
  <si>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</si>
  <si>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</si>
  <si>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</si>
  <si>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</si>
  <si>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</si>
  <si>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</si>
  <si>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</si>
  <si>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</si>
  <si>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</si>
  <si>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</si>
  <si>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</si>
  <si>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</si>
  <si>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</si>
  <si>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</si>
  <si>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</si>
  <si>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</si>
  <si>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</si>
  <si>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</si>
  <si>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</si>
  <si>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</si>
  <si>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</si>
  <si>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</si>
  <si>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</si>
  <si>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</si>
  <si>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</si>
  <si>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</si>
  <si>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</si>
  <si>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</si>
  <si>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</si>
  <si>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</si>
  <si>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</si>
  <si>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</si>
  <si>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</si>
  <si>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</si>
  <si>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</si>
  <si>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</si>
  <si>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</si>
  <si>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</si>
  <si>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</si>
  <si>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</si>
  <si>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</si>
  <si>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</si>
  <si>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</si>
  <si>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</si>
  <si>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</si>
  <si>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</si>
  <si>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</si>
  <si>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</si>
  <si>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</si>
  <si>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</si>
  <si>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</si>
  <si>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</si>
  <si>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</si>
  <si>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</si>
  <si>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</si>
  <si>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</si>
  <si>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</si>
  <si>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</si>
  <si>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</si>
  <si>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</si>
  <si>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</si>
  <si>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</si>
  <si>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</si>
  <si>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</si>
  <si>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</si>
  <si>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</si>
  <si>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</si>
  <si>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</si>
  <si>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</si>
  <si>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</si>
  <si>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</si>
  <si>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</si>
  <si>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</si>
  <si>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</si>
  <si>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</si>
  <si>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</si>
  <si>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</si>
  <si>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</si>
  <si>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</si>
  <si>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</si>
  <si>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</si>
  <si>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</si>
  <si>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</si>
  <si>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</si>
  <si>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</si>
  <si>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</si>
  <si>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</si>
  <si>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</si>
  <si>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</si>
  <si>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</si>
  <si>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</si>
  <si>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</si>
  <si>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</si>
  <si>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</si>
  <si>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</si>
  <si>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</si>
  <si>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</si>
  <si>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</si>
  <si>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</si>
  <si>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</si>
  <si>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</si>
  <si>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</si>
  <si>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</si>
  <si>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</si>
  <si>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</si>
  <si>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</si>
  <si>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</si>
  <si>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</si>
  <si>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</si>
  <si>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</si>
  <si>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</si>
  <si>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</si>
  <si>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</si>
  <si>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</si>
  <si>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</si>
  <si>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</si>
  <si>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</si>
  <si>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</si>
  <si>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</si>
  <si>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</si>
  <si>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</si>
  <si>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</si>
  <si>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</si>
  <si>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</si>
  <si>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</si>
  <si>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</si>
  <si>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</si>
  <si>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</si>
  <si>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</si>
  <si>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</si>
  <si>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</si>
  <si>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</si>
  <si>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</si>
  <si>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</si>
  <si>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</si>
  <si>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</si>
  <si>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</si>
  <si>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</si>
  <si>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</si>
  <si>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</si>
  <si>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</si>
  <si>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</si>
  <si>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</si>
  <si>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</si>
  <si>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</si>
  <si>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</si>
  <si>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</si>
  <si>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</si>
  <si>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</si>
  <si>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</si>
  <si>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</si>
  <si>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</si>
  <si>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</si>
  <si>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</si>
  <si>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</si>
  <si>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</si>
  <si>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</si>
  <si>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</si>
  <si>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</si>
  <si>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</si>
  <si>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</si>
  <si>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</si>
  <si>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</si>
  <si>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</si>
  <si>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</si>
  <si>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</si>
  <si>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</si>
  <si>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</si>
  <si>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</si>
  <si>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</si>
  <si>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</si>
  <si>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</si>
  <si>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</si>
  <si>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</si>
  <si>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</si>
  <si>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</si>
  <si>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</si>
  <si>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</si>
  <si>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</si>
  <si>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</si>
  <si>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</si>
  <si>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</si>
  <si>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</si>
  <si>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</si>
  <si>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</si>
  <si>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</si>
  <si>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</si>
  <si>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</si>
  <si>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</si>
  <si>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</si>
  <si>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</si>
  <si>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</si>
  <si>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</si>
  <si>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</si>
  <si>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</si>
  <si>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</si>
  <si>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</si>
  <si>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</si>
  <si>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</si>
  <si>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</si>
  <si>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</si>
  <si>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</si>
  <si>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</si>
  <si>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</si>
  <si>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</si>
  <si>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</si>
  <si>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</si>
  <si>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</si>
  <si>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</si>
  <si>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</si>
  <si>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</si>
  <si>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</si>
  <si>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</si>
  <si>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</si>
  <si>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</si>
  <si>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</si>
  <si>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</si>
  <si>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</si>
  <si>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</si>
  <si>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</si>
  <si>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</si>
  <si>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</si>
  <si>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</si>
  <si>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</si>
  <si>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</si>
  <si>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</si>
  <si>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</si>
  <si>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</si>
  <si>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</si>
  <si>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</si>
  <si>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</si>
  <si>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</si>
  <si>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</si>
  <si>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</si>
  <si>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</si>
  <si>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</si>
  <si>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</si>
  <si>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</si>
  <si>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</si>
  <si>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</si>
  <si>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</si>
  <si>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</si>
  <si>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</si>
  <si>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</si>
  <si>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</si>
  <si>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</si>
  <si>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</si>
  <si>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</si>
  <si>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</si>
  <si>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</si>
  <si>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</si>
  <si>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</si>
  <si>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</si>
  <si>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</si>
  <si>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</si>
  <si>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</si>
  <si>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</si>
  <si>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</si>
  <si>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</si>
  <si>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</si>
  <si>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</si>
  <si>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</si>
  <si>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</si>
  <si>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</si>
  <si>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</si>
  <si>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</si>
  <si>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</si>
  <si>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</si>
  <si>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</si>
  <si>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</si>
  <si>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</si>
  <si>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</si>
  <si>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</si>
  <si>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</si>
  <si>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</si>
  <si>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</si>
  <si>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</si>
  <si>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</si>
  <si>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</si>
  <si>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</si>
  <si>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</si>
  <si>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</si>
  <si>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</si>
  <si>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</si>
  <si>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</si>
  <si>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</si>
  <si>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</si>
  <si>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</si>
  <si>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</si>
  <si>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</si>
  <si>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</si>
  <si>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</si>
  <si>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</si>
  <si>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</si>
  <si>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</si>
  <si>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</si>
  <si>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</si>
  <si>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</si>
  <si>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</si>
  <si>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</si>
  <si>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</si>
  <si>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</si>
  <si>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</si>
  <si>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</si>
  <si>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</si>
  <si>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</si>
  <si>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</si>
  <si>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</si>
  <si>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</si>
  <si>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</si>
  <si>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</si>
  <si>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</si>
  <si>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</si>
  <si>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</si>
  <si>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</si>
  <si>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</si>
  <si>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</si>
  <si>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</si>
  <si>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</si>
  <si>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</si>
  <si>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</si>
  <si>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</si>
  <si>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</si>
  <si>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</si>
  <si>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</si>
  <si>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</si>
  <si>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</si>
  <si>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</si>
  <si>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</si>
  <si>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</si>
  <si>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</si>
  <si>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</si>
  <si>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</si>
  <si>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</si>
  <si>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</si>
  <si>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</si>
  <si>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</si>
  <si>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</si>
  <si>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</si>
  <si>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</si>
  <si>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</si>
  <si>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</si>
  <si>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</si>
  <si>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</si>
  <si>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</si>
  <si>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</si>
  <si>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</si>
  <si>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</si>
  <si>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</si>
  <si>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</si>
  <si>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</si>
  <si>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</si>
  <si>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</si>
  <si>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</si>
  <si>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</si>
  <si>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</si>
  <si>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</si>
  <si>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</si>
  <si>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</si>
  <si>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</si>
  <si>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</si>
  <si>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</si>
  <si>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</si>
  <si>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</si>
  <si>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</si>
  <si>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</si>
  <si>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</si>
  <si>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</si>
  <si>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</si>
  <si>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</si>
  <si>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</si>
  <si>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</si>
  <si>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</si>
  <si>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</si>
  <si>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</si>
  <si>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</si>
  <si>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</si>
  <si>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</si>
  <si>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</si>
  <si>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</si>
  <si>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</si>
  <si>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</si>
  <si>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</si>
  <si>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</si>
  <si>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</si>
  <si>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</si>
  <si>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</si>
  <si>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</si>
  <si>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</si>
  <si>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</si>
  <si>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</si>
  <si>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</si>
  <si>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</si>
  <si>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</si>
  <si>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</si>
  <si>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</si>
  <si>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</si>
  <si>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</si>
  <si>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</si>
  <si>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</si>
  <si>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</si>
  <si>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</si>
  <si>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</si>
  <si>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</si>
  <si>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</si>
  <si>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</si>
  <si>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</si>
  <si>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</si>
  <si>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</si>
  <si>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</si>
  <si>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</si>
  <si>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</si>
  <si>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</si>
  <si>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</si>
  <si>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</si>
  <si>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</si>
  <si>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</si>
  <si>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</si>
  <si>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</si>
  <si>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</si>
  <si>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</si>
  <si>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</si>
  <si>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</si>
  <si>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</si>
  <si>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</si>
  <si>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</si>
  <si>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</si>
  <si>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</si>
  <si>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</si>
  <si>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</si>
  <si>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</si>
  <si>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</si>
  <si>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</si>
  <si>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</si>
  <si>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</si>
  <si>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</si>
  <si>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</si>
  <si>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</si>
  <si>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</si>
  <si>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</si>
  <si>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</si>
  <si>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</si>
  <si>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</si>
  <si>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</si>
  <si>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</si>
  <si>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</si>
  <si>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</si>
  <si>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</si>
  <si>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</si>
  <si>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</si>
  <si>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</si>
  <si>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</si>
  <si>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</si>
  <si>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</si>
  <si>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</si>
  <si>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</si>
  <si>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</si>
  <si>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</si>
  <si>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</si>
  <si>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</si>
  <si>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</si>
  <si>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</si>
  <si>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</si>
  <si>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</si>
  <si>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</si>
  <si>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</si>
  <si>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</si>
  <si>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</si>
  <si>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</si>
  <si>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</si>
  <si>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</si>
  <si>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</si>
  <si>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</si>
  <si>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</si>
  <si>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</si>
  <si>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</si>
  <si>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</si>
  <si>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</si>
  <si>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</si>
  <si>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</si>
  <si>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</si>
  <si>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</si>
  <si>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</si>
  <si>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</si>
  <si>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</si>
  <si>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</si>
  <si>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</si>
  <si>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</si>
  <si>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</si>
  <si>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</si>
  <si>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</si>
  <si>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</si>
  <si>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</si>
  <si>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</si>
  <si>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</si>
  <si>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</si>
  <si>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</si>
  <si>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</si>
  <si>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</si>
  <si>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</si>
  <si>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</si>
  <si>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</si>
  <si>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</si>
  <si>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</si>
  <si>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</si>
  <si>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</si>
  <si>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</si>
  <si>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</si>
  <si>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</si>
  <si>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</si>
  <si>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</si>
  <si>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</si>
  <si>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</si>
  <si>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</si>
  <si>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</si>
  <si>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</si>
  <si>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</si>
  <si>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</si>
  <si>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</si>
  <si>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</si>
  <si>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</si>
  <si>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</si>
  <si>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</si>
  <si>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</si>
  <si>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</si>
  <si>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</si>
  <si>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</si>
  <si>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</si>
  <si>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</si>
  <si>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</si>
  <si>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</si>
  <si>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</si>
  <si>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</si>
  <si>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</si>
  <si>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</si>
  <si>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</si>
  <si>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</si>
  <si>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</si>
  <si>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</si>
  <si>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</si>
  <si>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</si>
  <si>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</si>
  <si>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</si>
  <si>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</si>
  <si>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</si>
  <si>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</si>
  <si>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</si>
  <si>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</si>
  <si>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</si>
  <si>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</si>
  <si>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</si>
  <si>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</si>
  <si>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</si>
  <si>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</si>
  <si>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</si>
  <si>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</si>
  <si>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</si>
  <si>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</si>
  <si>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</si>
  <si>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</si>
  <si>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</si>
  <si>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</si>
  <si>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</si>
  <si>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</si>
  <si>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</si>
  <si>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</si>
  <si>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</si>
  <si>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</si>
  <si>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</si>
  <si>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</si>
  <si>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</si>
  <si>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</si>
  <si>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</si>
  <si>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</si>
  <si>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</si>
  <si>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</si>
  <si>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</si>
  <si>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</si>
  <si>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</si>
  <si>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</si>
  <si>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</si>
  <si>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</si>
  <si>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</si>
  <si>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</si>
  <si>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</si>
  <si>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</si>
  <si>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</si>
  <si>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</si>
  <si>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</si>
  <si>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</si>
  <si>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</si>
  <si>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</si>
  <si>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</si>
  <si>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</si>
  <si>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</si>
  <si>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</si>
  <si>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</si>
  <si>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</si>
  <si>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</si>
  <si>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</si>
  <si>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</si>
  <si>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</si>
  <si>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</si>
  <si>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</si>
  <si>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</si>
  <si>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</si>
  <si>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</si>
  <si>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</si>
  <si>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</si>
  <si>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</si>
  <si>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</si>
  <si>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</si>
  <si>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</si>
  <si>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</si>
  <si>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</si>
  <si>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</si>
  <si>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</si>
  <si>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</si>
  <si>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</si>
  <si>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</si>
  <si>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</si>
  <si>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</si>
  <si>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</si>
  <si>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</si>
  <si>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</si>
  <si>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</si>
  <si>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</si>
  <si>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</si>
  <si>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</si>
  <si>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</si>
  <si>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</si>
  <si>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</si>
  <si>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</si>
  <si>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</si>
  <si>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</si>
  <si>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</si>
  <si>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</si>
  <si>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</si>
  <si>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</si>
  <si>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</si>
  <si>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</si>
  <si>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</si>
  <si>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</si>
  <si>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</si>
  <si>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</si>
  <si>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</si>
  <si>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</si>
  <si>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</si>
  <si>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</si>
  <si>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</si>
  <si>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</si>
  <si>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</si>
  <si>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</si>
  <si>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</si>
  <si>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</si>
  <si>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</si>
  <si>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</si>
  <si>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</si>
  <si>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</si>
  <si>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</si>
  <si>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</si>
  <si>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</si>
  <si>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</si>
  <si>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</si>
  <si>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</si>
  <si>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</si>
  <si>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</si>
  <si>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</si>
  <si>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</si>
  <si>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</si>
  <si>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</si>
  <si>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</si>
  <si>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</si>
  <si>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</si>
  <si>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</si>
  <si>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</si>
  <si>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</si>
  <si>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</si>
  <si>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</si>
  <si>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</si>
  <si>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</si>
  <si>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</si>
  <si>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</si>
  <si>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</si>
  <si>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</si>
  <si>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</si>
  <si>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</si>
  <si>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</si>
  <si>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</si>
  <si>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</si>
  <si>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</si>
  <si>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</si>
  <si>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</si>
  <si>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</si>
  <si>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</si>
  <si>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</si>
  <si>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</si>
  <si>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</si>
  <si>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</si>
  <si>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</si>
  <si>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</si>
  <si>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</si>
  <si>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</si>
  <si>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</si>
  <si>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</si>
  <si>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</si>
  <si>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</si>
  <si>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</si>
  <si>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</si>
  <si>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</si>
  <si>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</si>
  <si>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</si>
  <si>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</si>
  <si>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</si>
  <si>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</si>
  <si>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</si>
  <si>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</si>
  <si>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</si>
  <si>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</si>
  <si>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</si>
  <si>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</si>
  <si>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</si>
  <si>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</si>
  <si>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</si>
  <si>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</si>
  <si>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</si>
  <si>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</si>
  <si>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</si>
  <si>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</si>
  <si>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</si>
  <si>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</si>
  <si>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</si>
  <si>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</si>
  <si>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</si>
  <si>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</si>
  <si>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</si>
  <si>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</si>
  <si>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</si>
  <si>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</si>
  <si>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</si>
  <si>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</si>
  <si>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</si>
  <si>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</si>
  <si>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</si>
  <si>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</si>
  <si>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</si>
  <si>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</si>
  <si>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</si>
  <si>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</si>
  <si>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</si>
  <si>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</si>
  <si>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</si>
  <si>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</si>
  <si>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</si>
  <si>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</si>
  <si>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</si>
  <si>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</si>
  <si>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</si>
  <si>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</si>
  <si>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</si>
  <si>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</si>
  <si>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</si>
  <si>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</si>
  <si>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</si>
  <si>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</si>
  <si>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</si>
  <si>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</si>
  <si>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</si>
  <si>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</si>
  <si>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</si>
  <si>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</si>
  <si>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</si>
  <si>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</si>
  <si>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</si>
  <si>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</si>
  <si>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</si>
  <si>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</si>
  <si>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</si>
  <si>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</si>
  <si>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</si>
  <si>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</si>
  <si>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</si>
  <si>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</si>
  <si>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</si>
  <si>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</si>
  <si>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</si>
  <si>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</si>
  <si>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</si>
  <si>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</si>
  <si>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</si>
  <si>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</si>
  <si>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</si>
  <si>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</si>
  <si>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</si>
  <si>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</si>
  <si>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</si>
  <si>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</si>
  <si>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</si>
  <si>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</si>
  <si>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</si>
  <si>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</si>
  <si>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</si>
  <si>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</si>
  <si>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</si>
  <si>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</si>
  <si>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</si>
  <si>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</si>
  <si>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</si>
  <si>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</si>
  <si>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</si>
  <si>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</si>
  <si>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</si>
  <si>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</si>
  <si>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</si>
  <si>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</si>
  <si>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</si>
  <si>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</si>
  <si>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</si>
  <si>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</si>
  <si>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</si>
  <si>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</si>
  <si>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</si>
  <si>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</si>
  <si>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</si>
  <si>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</si>
  <si>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</si>
  <si>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</si>
  <si>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</si>
  <si>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</si>
  <si>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</si>
  <si>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</si>
  <si>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</si>
  <si>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</si>
  <si>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</si>
  <si>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</si>
  <si>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</si>
  <si>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</si>
  <si>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</si>
  <si>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</si>
  <si>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</si>
  <si>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</si>
  <si>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</si>
  <si>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</si>
  <si>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</si>
  <si>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</si>
  <si>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</si>
  <si>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</si>
  <si>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</si>
  <si>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</si>
  <si>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</si>
  <si>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</si>
  <si>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</si>
  <si>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</si>
  <si>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</si>
  <si>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</si>
  <si>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</si>
  <si>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</si>
  <si>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</si>
  <si>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</si>
  <si>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</si>
  <si>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</si>
  <si>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</si>
  <si>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</si>
  <si>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</si>
  <si>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</si>
  <si>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</si>
  <si>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</si>
  <si>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</si>
  <si>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</si>
  <si>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</si>
  <si>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</si>
  <si>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</si>
  <si>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</si>
  <si>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</si>
  <si>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</si>
  <si>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</si>
  <si>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</si>
  <si>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</si>
  <si>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</si>
  <si>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</si>
  <si>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</si>
  <si>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</si>
  <si>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</si>
  <si>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</si>
  <si>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</si>
  <si>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</si>
  <si>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</si>
  <si>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</si>
  <si>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</si>
  <si>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</si>
  <si>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</si>
  <si>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</si>
  <si>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</si>
  <si>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</si>
  <si>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</si>
  <si>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</si>
  <si>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</si>
  <si>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</si>
  <si>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</si>
  <si>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</si>
  <si>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</si>
  <si>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</si>
  <si>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</si>
  <si>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</si>
  <si>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</si>
  <si>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</si>
  <si>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</si>
  <si>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</si>
  <si>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</si>
  <si>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</si>
  <si>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</si>
  <si>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</si>
  <si>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</si>
  <si>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</si>
  <si>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</si>
  <si>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</si>
  <si>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</si>
  <si>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</si>
  <si>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</si>
  <si>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</si>
  <si>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</si>
  <si>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</si>
  <si>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</si>
  <si>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</si>
  <si>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</si>
  <si>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</si>
  <si>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</si>
  <si>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</si>
  <si>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</si>
  <si>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</si>
  <si>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</si>
  <si>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</si>
  <si>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</si>
  <si>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</si>
  <si>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</si>
  <si>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</si>
  <si>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</si>
  <si>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</si>
  <si>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</si>
  <si>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</si>
  <si>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</si>
  <si>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</si>
  <si>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</si>
  <si>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</si>
  <si>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</si>
  <si>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</si>
  <si>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</si>
  <si>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</si>
  <si>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</si>
  <si>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</si>
  <si>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</si>
  <si>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</si>
  <si>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</si>
  <si>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</si>
  <si>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</si>
  <si>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</si>
  <si>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</si>
  <si>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</si>
  <si>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</si>
  <si>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</si>
  <si>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</si>
  <si>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</si>
  <si>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</si>
  <si>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</si>
  <si>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</si>
  <si>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</si>
  <si>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</si>
  <si>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</si>
  <si>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</si>
  <si>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</si>
  <si>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</si>
  <si>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</si>
  <si>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</si>
  <si>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</si>
  <si>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</si>
  <si>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</si>
  <si>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</si>
  <si>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</si>
  <si>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</si>
  <si>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</si>
  <si>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</si>
  <si>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</si>
  <si>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</si>
  <si>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</si>
  <si>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</si>
  <si>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</si>
  <si>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</si>
  <si>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</si>
  <si>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</si>
  <si>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</si>
  <si>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</si>
  <si>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</si>
  <si>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</si>
  <si>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</si>
  <si>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</si>
  <si>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</si>
  <si>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</si>
  <si>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</si>
  <si>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</si>
  <si>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</si>
  <si>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</si>
  <si>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</si>
  <si>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</si>
  <si>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</si>
  <si>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</si>
  <si>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</si>
  <si>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</si>
  <si>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</si>
  <si>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</si>
  <si>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</si>
  <si>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</si>
  <si>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</si>
  <si>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</si>
  <si>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</si>
  <si>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</si>
  <si>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</si>
  <si>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</si>
  <si>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</si>
  <si>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</si>
  <si>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</si>
  <si>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</si>
  <si>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</si>
  <si>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</si>
  <si>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</si>
  <si>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</si>
  <si>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</si>
  <si>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</si>
  <si>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</si>
  <si>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</si>
  <si>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</si>
  <si>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</si>
  <si>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</si>
  <si>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</si>
  <si>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</si>
  <si>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</si>
  <si>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</si>
  <si>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</si>
  <si>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</si>
  <si>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</si>
  <si>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</si>
  <si>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</si>
  <si>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</si>
  <si>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</si>
  <si>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</si>
  <si>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</si>
  <si>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</si>
  <si>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</si>
  <si>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</si>
  <si>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</si>
  <si>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</si>
  <si>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</si>
  <si>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</si>
  <si>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</si>
  <si>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</si>
  <si>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</si>
  <si>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</si>
  <si>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</si>
  <si>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</si>
  <si>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</si>
  <si>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</si>
  <si>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</si>
  <si>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</si>
  <si>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</si>
  <si>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</si>
  <si>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</si>
  <si>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</si>
  <si>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</si>
  <si>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</si>
  <si>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</si>
  <si>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</si>
  <si>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</si>
  <si>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</si>
  <si>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</si>
  <si>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</si>
  <si>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</si>
  <si>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</si>
  <si>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</si>
  <si>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</si>
  <si>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</si>
  <si>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</si>
  <si>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</si>
  <si>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</si>
  <si>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</si>
  <si>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</si>
  <si>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</si>
  <si>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</si>
  <si>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</si>
  <si>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</si>
  <si>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</si>
  <si>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</si>
  <si>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</si>
  <si>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</si>
  <si>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</si>
  <si>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</si>
  <si>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</si>
  <si>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</si>
  <si>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</si>
  <si>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</si>
  <si>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</si>
  <si>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</si>
  <si>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</si>
  <si>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</si>
  <si>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</si>
  <si>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</si>
  <si>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</si>
  <si>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</si>
  <si>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</si>
  <si>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</si>
  <si>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</si>
  <si>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</si>
  <si>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</si>
  <si>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</si>
  <si>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</si>
  <si>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</si>
  <si>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</si>
  <si>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</si>
  <si>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</si>
  <si>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</si>
  <si>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</si>
  <si>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</si>
  <si>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</si>
  <si>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</si>
  <si>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</si>
  <si>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</si>
  <si>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</si>
  <si>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</si>
  <si>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</si>
  <si>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</si>
  <si>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</si>
  <si>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</si>
  <si>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</si>
  <si>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</si>
  <si>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</si>
  <si>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</si>
  <si>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</si>
  <si>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</si>
  <si>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</si>
  <si>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</si>
  <si>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</si>
  <si>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</si>
  <si>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</si>
  <si>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</si>
  <si>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</si>
  <si>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</si>
  <si>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</si>
  <si>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</si>
  <si>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</si>
  <si>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</si>
  <si>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</si>
  <si>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</si>
  <si>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</si>
  <si>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</si>
  <si>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</si>
  <si>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</si>
  <si>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</si>
  <si>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</si>
  <si>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</si>
  <si>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</si>
  <si>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</si>
  <si>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</si>
  <si>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</si>
  <si>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</si>
  <si>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</si>
  <si>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</si>
  <si>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</si>
  <si>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</si>
  <si>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</si>
  <si>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</si>
  <si>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</si>
  <si>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</si>
  <si>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</si>
  <si>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</si>
  <si>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</si>
  <si>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</si>
  <si>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</si>
  <si>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</si>
  <si>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</si>
  <si>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</si>
  <si>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</si>
  <si>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</si>
  <si>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</si>
  <si>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</si>
  <si>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</si>
  <si>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</si>
  <si>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</si>
  <si>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</si>
  <si>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</si>
  <si>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</si>
  <si>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</si>
  <si>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</si>
  <si>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</si>
  <si>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</si>
  <si>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</si>
  <si>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</si>
  <si>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</si>
  <si>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</si>
  <si>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</si>
  <si>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</si>
  <si>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</si>
  <si>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</si>
  <si>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</si>
  <si>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</si>
  <si>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</si>
  <si>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</si>
  <si>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</si>
  <si>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</si>
  <si>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</si>
  <si>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</si>
  <si>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</si>
  <si>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</si>
  <si>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</si>
  <si>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</si>
  <si>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</si>
  <si>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</si>
  <si>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</si>
  <si>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</si>
  <si>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</si>
  <si>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</si>
  <si>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</si>
  <si>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</si>
  <si>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</si>
  <si>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</si>
  <si>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</si>
  <si>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</si>
  <si>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</si>
  <si>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</si>
  <si>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</si>
  <si>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</si>
  <si>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</si>
  <si>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</si>
  <si>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</si>
  <si>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</si>
  <si>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</si>
  <si>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</si>
  <si>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</si>
  <si>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</si>
  <si>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</si>
  <si>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</si>
  <si>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</si>
  <si>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</si>
  <si>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</si>
  <si>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</si>
  <si>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</si>
  <si>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</si>
  <si>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</si>
  <si>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</si>
  <si>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</si>
  <si>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</si>
  <si>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</si>
  <si>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</si>
  <si>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</si>
  <si>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</si>
  <si>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</si>
  <si>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</si>
  <si>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</si>
  <si>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</si>
  <si>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</si>
  <si>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</si>
  <si>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</si>
  <si>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</si>
  <si>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</si>
  <si>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</si>
  <si>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</si>
  <si>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</si>
  <si>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</si>
  <si>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</si>
  <si>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</si>
  <si>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</si>
  <si>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</si>
  <si>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</si>
  <si>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</si>
  <si>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</si>
  <si>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</si>
  <si>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</si>
  <si>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</si>
  <si>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</si>
  <si>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</si>
  <si>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</si>
  <si>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</si>
  <si>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</si>
  <si>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</si>
  <si>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</si>
  <si>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</si>
  <si>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</si>
  <si>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</si>
  <si>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</si>
  <si>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</si>
  <si>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</si>
  <si>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</si>
  <si>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</si>
  <si>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</si>
  <si>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</si>
  <si>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</si>
  <si>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</si>
  <si>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</si>
  <si>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</si>
  <si>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</si>
  <si>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</si>
  <si>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</si>
  <si>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</si>
  <si>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</si>
  <si>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</si>
  <si>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</si>
  <si>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</si>
  <si>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</si>
  <si>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</si>
  <si>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</si>
  <si>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</si>
  <si>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</si>
  <si>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</si>
  <si>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</si>
  <si>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</si>
  <si>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</si>
  <si>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</si>
  <si>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</si>
  <si>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</si>
  <si>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</si>
  <si>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</si>
  <si>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</si>
  <si>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</si>
  <si>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</si>
  <si>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</si>
  <si>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</si>
  <si>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</si>
  <si>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</si>
  <si>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</si>
  <si>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</si>
  <si>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</si>
  <si>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</si>
  <si>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</si>
  <si>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</si>
  <si>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</si>
  <si>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</si>
  <si>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</si>
  <si>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</si>
  <si>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</si>
  <si>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</si>
  <si>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</si>
  <si>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</si>
  <si>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</si>
  <si>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</si>
  <si>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</si>
  <si>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</si>
  <si>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</si>
  <si>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</si>
  <si>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</si>
  <si>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</si>
  <si>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</si>
  <si>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</si>
  <si>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</si>
  <si>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</si>
  <si>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</si>
  <si>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</si>
  <si>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</si>
  <si>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</si>
  <si>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</si>
  <si>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</si>
  <si>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</si>
  <si>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</si>
  <si>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</si>
  <si>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</si>
  <si>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</si>
  <si>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</si>
  <si>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</si>
  <si>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</si>
  <si>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</si>
  <si>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</si>
  <si>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</si>
  <si>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</si>
  <si>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</si>
  <si>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</si>
  <si>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</si>
  <si>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</si>
  <si>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</si>
  <si>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</si>
  <si>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</si>
  <si>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</si>
  <si>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</si>
  <si>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</si>
  <si>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</si>
  <si>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</si>
  <si>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</si>
  <si>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</si>
  <si>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</si>
  <si>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</si>
  <si>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</si>
  <si>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</si>
  <si>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</si>
  <si>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</si>
  <si>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</si>
  <si>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</si>
  <si>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</si>
  <si>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</si>
  <si>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</si>
  <si>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</si>
  <si>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</si>
  <si>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</si>
  <si>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</si>
  <si>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</si>
  <si>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</si>
  <si>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</si>
  <si>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</si>
  <si>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</si>
  <si>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</si>
  <si>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</si>
  <si>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</si>
  <si>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</si>
  <si>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</si>
  <si>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</si>
  <si>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</si>
  <si>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</si>
  <si>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</si>
  <si>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</si>
  <si>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</si>
  <si>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</si>
  <si>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</si>
  <si>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</si>
  <si>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</si>
  <si>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</si>
  <si>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</si>
  <si>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</si>
  <si>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</si>
  <si>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</si>
  <si>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</si>
  <si>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</si>
  <si>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</si>
  <si>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</si>
  <si>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</si>
  <si>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</si>
  <si>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</si>
  <si>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</si>
  <si>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</si>
  <si>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</si>
  <si>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</si>
  <si>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</si>
  <si>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</si>
  <si>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</si>
  <si>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</si>
  <si>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</si>
  <si>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</si>
  <si>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</si>
  <si>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</si>
  <si>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</si>
  <si>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</si>
  <si>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</si>
  <si>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</si>
  <si>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</si>
  <si>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</si>
  <si>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</si>
  <si>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</si>
  <si>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</si>
  <si>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</si>
  <si>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</si>
  <si>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</si>
  <si>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</si>
  <si>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</si>
  <si>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</si>
  <si>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</si>
  <si>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</si>
  <si>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</si>
  <si>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</si>
  <si>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</si>
  <si>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</si>
  <si>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</si>
  <si>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</si>
  <si>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</si>
  <si>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</si>
  <si>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</si>
  <si>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</si>
  <si>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</si>
  <si>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</si>
  <si>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</si>
  <si>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</si>
  <si>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</si>
  <si>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</si>
  <si>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</si>
  <si>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</si>
  <si>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</si>
  <si>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</si>
  <si>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</si>
  <si>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</si>
  <si>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</si>
  <si>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</si>
  <si>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</si>
  <si>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</si>
  <si>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</si>
  <si>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</si>
  <si>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</si>
  <si>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</si>
  <si>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</si>
  <si>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</si>
  <si>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</si>
  <si>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</si>
  <si>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</si>
  <si>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</si>
  <si>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</si>
  <si>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</si>
  <si>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</si>
  <si>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</si>
  <si>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</si>
  <si>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</si>
  <si>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</si>
  <si>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</si>
  <si>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</si>
  <si>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</si>
  <si>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</si>
  <si>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</si>
  <si>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</si>
  <si>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</si>
  <si>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</si>
  <si>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</si>
  <si>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</si>
  <si>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</si>
  <si>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</si>
  <si>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</si>
  <si>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</si>
  <si>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</si>
  <si>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</si>
  <si>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</si>
  <si>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</si>
  <si>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</si>
  <si>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</si>
  <si>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</si>
  <si>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</si>
  <si>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</si>
  <si>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</si>
  <si>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</si>
  <si>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</si>
  <si>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</si>
  <si>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</si>
  <si>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</si>
  <si>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</si>
  <si>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</si>
  <si>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</si>
  <si>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</si>
  <si>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</si>
  <si>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</si>
  <si>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</si>
  <si>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</si>
  <si>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</si>
  <si>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</si>
  <si>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</si>
  <si>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</si>
  <si>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</si>
  <si>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</si>
  <si>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</si>
  <si>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</si>
  <si>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</si>
  <si>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</si>
  <si>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</si>
  <si>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</si>
  <si>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</si>
  <si>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</si>
  <si>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</si>
  <si>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</si>
  <si>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</si>
  <si>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</si>
  <si>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</si>
  <si>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</si>
  <si>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</si>
  <si>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</si>
  <si>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</si>
  <si>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</si>
  <si>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</si>
  <si>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</si>
  <si>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</si>
  <si>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</si>
  <si>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</si>
  <si>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</si>
  <si>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</si>
  <si>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</si>
  <si>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</si>
  <si>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</si>
  <si>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</si>
  <si>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</si>
  <si>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</si>
  <si>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</si>
  <si>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</si>
  <si>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</si>
  <si>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</si>
  <si>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</si>
  <si>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</si>
  <si>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</si>
  <si>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</si>
  <si>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</si>
  <si>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</si>
  <si>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</si>
  <si>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</si>
  <si>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</si>
  <si>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</si>
  <si>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</si>
  <si>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</si>
  <si>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</si>
  <si>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</si>
  <si>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</si>
  <si>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</si>
  <si>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</si>
  <si>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</si>
  <si>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</si>
  <si>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</si>
  <si>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</si>
  <si>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</si>
  <si>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</si>
  <si>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</si>
  <si>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</si>
  <si>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</si>
  <si>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</si>
  <si>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</si>
  <si>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</si>
  <si>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</si>
  <si>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</si>
  <si>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</si>
  <si>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</si>
  <si>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</si>
  <si>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</si>
  <si>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</si>
  <si>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</si>
  <si>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</si>
  <si>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</si>
  <si>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</si>
  <si>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</si>
  <si>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</si>
  <si>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</si>
  <si>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</si>
  <si>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</si>
  <si>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</si>
  <si>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</si>
  <si>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</si>
  <si>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</si>
  <si>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</si>
  <si>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</si>
  <si>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</si>
  <si>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</si>
  <si>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</si>
  <si>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</si>
  <si>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</si>
  <si>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</si>
  <si>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</si>
  <si>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</si>
  <si>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</si>
  <si>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</si>
  <si>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</si>
  <si>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</si>
  <si>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</si>
  <si>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</si>
  <si>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</si>
  <si>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</si>
  <si>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</si>
  <si>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</si>
  <si>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</si>
  <si>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</si>
  <si>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</si>
  <si>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</si>
  <si>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</si>
  <si>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</si>
  <si>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</si>
  <si>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</si>
  <si>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</si>
  <si>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</si>
  <si>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</si>
  <si>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</si>
  <si>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</si>
  <si>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</si>
  <si>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</si>
  <si>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</si>
  <si>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</si>
  <si>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</si>
  <si>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</si>
  <si>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</si>
  <si>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</si>
  <si>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</si>
  <si>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</si>
  <si>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</si>
  <si>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</si>
  <si>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</si>
  <si>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</si>
  <si>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</si>
  <si>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</si>
  <si>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</si>
  <si>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</si>
  <si>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</si>
  <si>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</si>
  <si>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</si>
  <si>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</si>
  <si>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</si>
  <si>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</si>
  <si>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</si>
  <si>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</si>
  <si>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</si>
  <si>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</si>
  <si>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</si>
  <si>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</si>
  <si>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</si>
  <si>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</si>
  <si>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</si>
  <si>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</si>
  <si>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</si>
  <si>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</si>
  <si>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</si>
  <si>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</si>
  <si>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</si>
  <si>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</si>
  <si>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</si>
  <si>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</si>
  <si>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</si>
  <si>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</si>
  <si>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</si>
  <si>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</si>
  <si>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</si>
  <si>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</si>
  <si>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</si>
  <si>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</si>
  <si>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</si>
  <si>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</si>
  <si>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</si>
  <si>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</si>
  <si>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</si>
  <si>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</si>
  <si>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</si>
  <si>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</si>
  <si>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</si>
  <si>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</si>
  <si>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</si>
  <si>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</si>
  <si>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</si>
  <si>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</si>
  <si>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</si>
  <si>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</si>
  <si>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</si>
  <si>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</si>
  <si>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</si>
  <si>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</si>
  <si>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</si>
  <si>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</si>
  <si>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</si>
  <si>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</si>
  <si>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</si>
  <si>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</si>
  <si>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</si>
  <si>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</si>
  <si>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</si>
  <si>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</si>
  <si>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</si>
  <si>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</si>
  <si>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</si>
  <si>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</si>
  <si>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</si>
  <si>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</si>
  <si>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</si>
  <si>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</si>
  <si>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</si>
  <si>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</si>
  <si>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</si>
  <si>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</si>
  <si>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</si>
  <si>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</si>
  <si>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</si>
  <si>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</si>
  <si>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</si>
  <si>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</si>
  <si>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</si>
  <si>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</si>
  <si>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</si>
  <si>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</si>
  <si>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</si>
  <si>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</si>
  <si>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</si>
  <si>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</si>
  <si>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</si>
  <si>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</si>
  <si>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</si>
  <si>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</si>
  <si>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</si>
  <si>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</si>
  <si>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</si>
  <si>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</si>
  <si>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</si>
  <si>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</si>
  <si>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</si>
  <si>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</si>
  <si>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</si>
  <si>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</si>
  <si>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</si>
  <si>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</si>
  <si>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</si>
  <si>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</si>
  <si>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</si>
  <si>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</si>
  <si>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</si>
  <si>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</si>
  <si>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</si>
  <si>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</si>
  <si>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</si>
  <si>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</si>
  <si>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</si>
  <si>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</si>
  <si>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</si>
  <si>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</si>
  <si>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</si>
  <si>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</si>
  <si>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</si>
  <si>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</si>
  <si>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</si>
  <si>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</si>
  <si>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</si>
  <si>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</si>
  <si>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</si>
  <si>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</si>
  <si>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</si>
  <si>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</si>
  <si>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</si>
  <si>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</si>
  <si>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</si>
  <si>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</si>
  <si>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</si>
  <si>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</si>
  <si>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</si>
  <si>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</si>
  <si>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</si>
  <si>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</si>
  <si>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</si>
  <si>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</si>
  <si>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</si>
  <si>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</si>
  <si>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</si>
  <si>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</si>
  <si>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</si>
  <si>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</si>
  <si>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</si>
  <si>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</si>
  <si>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</si>
  <si>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</si>
  <si>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</si>
  <si>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</si>
  <si>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</si>
  <si>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</si>
  <si>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</si>
  <si>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</si>
  <si>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</si>
  <si>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</si>
  <si>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</si>
  <si>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</si>
  <si>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</si>
  <si>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</si>
  <si>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</si>
  <si>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</si>
  <si>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</si>
  <si>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</si>
  <si>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</si>
  <si>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</si>
  <si>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</si>
  <si>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</si>
  <si>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</si>
  <si>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</si>
  <si>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</si>
  <si>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</si>
  <si>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</si>
  <si>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</si>
  <si>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</si>
  <si>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</si>
  <si>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</si>
  <si>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</si>
  <si>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</si>
  <si>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</si>
  <si>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</si>
  <si>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</si>
  <si>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</si>
  <si>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</si>
  <si>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</si>
  <si>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</si>
  <si>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</si>
  <si>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</si>
  <si>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</si>
  <si>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</si>
  <si>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</si>
  <si>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</si>
  <si>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</si>
  <si>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</si>
  <si>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</si>
  <si>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</si>
  <si>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</si>
  <si>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</si>
  <si>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</si>
  <si>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</si>
  <si>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</si>
  <si>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</si>
  <si>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</si>
  <si>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</si>
  <si>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</si>
  <si>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</si>
  <si>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</si>
  <si>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</si>
  <si>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</si>
  <si>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</si>
  <si>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</si>
  <si>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</si>
  <si>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</si>
  <si>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</si>
  <si>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</si>
  <si>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</si>
  <si>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</si>
  <si>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</si>
  <si>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</si>
  <si>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</si>
  <si>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</si>
  <si>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</si>
  <si>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</si>
  <si>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</si>
  <si>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</si>
  <si>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</si>
  <si>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</si>
  <si>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</si>
  <si>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</si>
  <si>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</si>
  <si>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</si>
  <si>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</si>
  <si>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</si>
  <si>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</si>
  <si>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</si>
  <si>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</si>
  <si>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</si>
  <si>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</si>
  <si>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</si>
  <si>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</si>
  <si>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</si>
  <si>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</si>
  <si>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</si>
  <si>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</si>
  <si>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</si>
  <si>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</si>
  <si>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</si>
  <si>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</si>
  <si>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</si>
  <si>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</si>
  <si>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</si>
  <si>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</si>
  <si>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</si>
  <si>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</si>
  <si>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</si>
  <si>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</si>
  <si>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</si>
  <si>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</si>
  <si>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</si>
  <si>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</si>
  <si>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</si>
  <si>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</si>
  <si>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</si>
  <si>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</si>
  <si>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</si>
  <si>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</si>
  <si>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</si>
  <si>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</si>
  <si>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</si>
  <si>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</si>
  <si>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</si>
  <si>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</si>
  <si>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</si>
  <si>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</si>
  <si>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</si>
  <si>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</si>
  <si>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</si>
  <si>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</si>
  <si>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</si>
  <si>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</si>
  <si>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</si>
  <si>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</si>
  <si>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</si>
  <si>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</si>
  <si>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</si>
  <si>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</si>
  <si>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</si>
  <si>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</si>
  <si>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</si>
  <si>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</si>
  <si>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</si>
  <si>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</si>
  <si>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</si>
  <si>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</si>
  <si>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</si>
  <si>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</si>
  <si>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</si>
  <si>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</si>
  <si>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</si>
  <si>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</si>
  <si>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</si>
  <si>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</si>
  <si>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</si>
  <si>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</si>
  <si>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</si>
  <si>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</si>
  <si>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</si>
  <si>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</si>
  <si>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</si>
  <si>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</si>
  <si>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</si>
  <si>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</si>
  <si>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</si>
  <si>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</si>
  <si>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</si>
  <si>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</si>
  <si>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</si>
  <si>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</si>
  <si>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</si>
  <si>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</si>
  <si>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</si>
  <si>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</si>
  <si>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</si>
  <si>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</si>
  <si>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</si>
  <si>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</si>
  <si>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</si>
  <si>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</si>
  <si>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</si>
  <si>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</si>
  <si>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</si>
  <si>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</si>
  <si>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</si>
  <si>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</si>
  <si>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</si>
  <si>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</si>
  <si>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</si>
  <si>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</si>
  <si>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</si>
  <si>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</si>
  <si>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</si>
  <si>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</si>
  <si>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</si>
  <si>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</si>
  <si>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</si>
  <si>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</si>
  <si>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</si>
  <si>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</si>
  <si>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</si>
  <si>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</si>
  <si>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</si>
  <si>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</si>
  <si>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</si>
  <si>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</si>
  <si>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</si>
  <si>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</si>
  <si>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</si>
  <si>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</si>
  <si>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</si>
  <si>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</si>
  <si>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</si>
  <si>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</si>
  <si>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</si>
  <si>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</si>
  <si>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</si>
  <si>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</si>
  <si>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</si>
  <si>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</si>
  <si>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</si>
  <si>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</si>
  <si>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</si>
  <si>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</si>
  <si>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</si>
  <si>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</si>
  <si>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</si>
  <si>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</si>
  <si>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</si>
  <si>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</si>
  <si>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</si>
  <si>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</si>
  <si>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</si>
  <si>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</si>
  <si>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</si>
  <si>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</si>
  <si>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</si>
  <si>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</si>
  <si>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</si>
  <si>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</si>
  <si>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</si>
  <si>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</si>
  <si>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</si>
  <si>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</si>
  <si>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</si>
  <si>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</si>
  <si>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</si>
  <si>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</si>
  <si>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</si>
  <si>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</si>
  <si>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</si>
  <si>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</si>
  <si>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</si>
  <si>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</si>
  <si>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</si>
  <si>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</si>
  <si>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</si>
  <si>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</si>
  <si>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</si>
  <si>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</si>
  <si>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</si>
  <si>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</si>
  <si>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</si>
  <si>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</si>
  <si>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</si>
  <si>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</si>
  <si>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</si>
  <si>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</si>
  <si>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</si>
  <si>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</si>
  <si>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</si>
  <si>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</si>
  <si>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</si>
  <si>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</si>
  <si>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</si>
  <si>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</si>
  <si>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</si>
  <si>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</si>
  <si>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</si>
  <si>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</si>
  <si>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</si>
  <si>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</si>
  <si>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</si>
  <si>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</si>
  <si>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</si>
  <si>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</si>
  <si>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</si>
  <si>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</si>
  <si>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</si>
  <si>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</si>
  <si>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</si>
  <si>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</si>
  <si>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</si>
  <si>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</si>
  <si>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</si>
  <si>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</si>
  <si>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</si>
  <si>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</si>
  <si>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</si>
  <si>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</si>
  <si>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</si>
  <si>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</si>
  <si>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</si>
  <si>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</si>
  <si>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</si>
  <si>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</si>
  <si>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</si>
  <si>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</si>
  <si>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</si>
  <si>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</si>
  <si>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</si>
  <si>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</si>
  <si>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</si>
  <si>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</si>
  <si>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</si>
  <si>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</si>
  <si>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</si>
  <si>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</si>
  <si>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</si>
  <si>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</si>
  <si>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</si>
  <si>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</si>
  <si>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</si>
  <si>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</si>
  <si>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</si>
  <si>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</si>
  <si>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</si>
  <si>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</si>
  <si>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</si>
  <si>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</si>
  <si>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</si>
  <si>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</si>
  <si>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</si>
  <si>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</si>
  <si>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</si>
  <si>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</si>
  <si>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</si>
  <si>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</si>
  <si>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</si>
  <si>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</si>
  <si>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</si>
  <si>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</si>
  <si>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</si>
  <si>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</si>
  <si>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</si>
  <si>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</si>
  <si>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</si>
  <si>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</si>
  <si>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</si>
  <si>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</si>
  <si>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</si>
  <si>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</si>
  <si>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</si>
  <si>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</si>
  <si>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</si>
  <si>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</si>
  <si>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</si>
  <si>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</si>
  <si>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</si>
  <si>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</si>
  <si>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</si>
  <si>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</si>
  <si>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</si>
  <si>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</si>
  <si>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</si>
  <si>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</si>
  <si>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</si>
  <si>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</si>
  <si>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</si>
  <si>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</si>
  <si>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</si>
  <si>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</si>
  <si>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</si>
  <si>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</si>
  <si>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</si>
  <si>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</si>
  <si>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</si>
  <si>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</si>
  <si>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</si>
  <si>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</si>
  <si>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</si>
  <si>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</si>
  <si>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</si>
  <si>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</si>
  <si>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</si>
  <si>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</si>
  <si>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</si>
  <si>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</si>
  <si>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</si>
  <si>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</si>
  <si>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</si>
  <si>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</si>
  <si>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</si>
  <si>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</si>
  <si>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</si>
  <si>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</si>
  <si>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</si>
  <si>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</si>
  <si>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</si>
  <si>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</si>
  <si>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</si>
  <si>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</si>
  <si>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</si>
  <si>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</si>
  <si>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</si>
  <si>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</si>
  <si>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</si>
  <si>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</si>
  <si>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</si>
  <si>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</si>
  <si>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</si>
  <si>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</si>
  <si>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</si>
  <si>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</si>
  <si>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</si>
  <si>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</si>
  <si>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</si>
  <si>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</si>
  <si>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</si>
  <si>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</si>
  <si>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</si>
  <si>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</si>
  <si>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</si>
  <si>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</si>
  <si>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</si>
  <si>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</si>
  <si>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</si>
  <si>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</si>
  <si>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</si>
  <si>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</si>
  <si>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</si>
  <si>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</si>
  <si>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</si>
  <si>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</si>
  <si>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</si>
  <si>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</si>
  <si>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</si>
  <si>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</si>
  <si>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</si>
  <si>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</si>
  <si>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</si>
  <si>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</si>
  <si>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</si>
  <si>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</si>
  <si>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</si>
  <si>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</si>
  <si>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</si>
  <si>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</si>
  <si>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</si>
  <si>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</si>
  <si>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</si>
  <si>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</si>
  <si>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</si>
  <si>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</si>
  <si>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</si>
  <si>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</si>
  <si>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</si>
  <si>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</si>
  <si>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</si>
  <si>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</si>
  <si>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</si>
  <si>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</si>
  <si>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</si>
  <si>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</si>
  <si>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</si>
  <si>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</si>
  <si>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</si>
  <si>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</si>
  <si>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</si>
  <si>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</si>
  <si>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</si>
  <si>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</si>
  <si>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</si>
  <si>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</si>
  <si>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</si>
  <si>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</si>
  <si>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</si>
  <si>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</si>
  <si>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</si>
  <si>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</si>
  <si>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</si>
  <si>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</si>
  <si>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</si>
  <si>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</si>
  <si>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</si>
  <si>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</si>
  <si>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</si>
  <si>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</si>
  <si>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</si>
  <si>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</si>
  <si>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</si>
  <si>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</si>
  <si>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</si>
  <si>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</si>
  <si>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</si>
  <si>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</si>
  <si>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</si>
  <si>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</si>
  <si>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</si>
  <si>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</si>
  <si>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</si>
  <si>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</si>
  <si>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</si>
  <si>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</si>
  <si>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</si>
  <si>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</si>
  <si>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</si>
  <si>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</si>
  <si>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</si>
  <si>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</si>
  <si>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</si>
  <si>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</si>
  <si>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</si>
  <si>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</si>
  <si>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</si>
  <si>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</si>
  <si>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</si>
  <si>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</si>
  <si>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</si>
  <si>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</si>
  <si>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</si>
  <si>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</si>
  <si>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</si>
  <si>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</si>
  <si>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</si>
  <si>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</si>
  <si>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</si>
  <si>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</si>
  <si>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</si>
  <si>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</si>
  <si>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</si>
  <si>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</si>
  <si>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</si>
  <si>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</si>
  <si>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</si>
  <si>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</si>
  <si>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</si>
  <si>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</si>
  <si>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</si>
  <si>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</si>
  <si>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</si>
  <si>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</si>
  <si>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</si>
  <si>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</si>
  <si>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</si>
  <si>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</si>
  <si>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</si>
  <si>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</si>
  <si>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</si>
  <si>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</si>
  <si>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</si>
  <si>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</si>
  <si>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</si>
  <si>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</si>
  <si>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</si>
  <si>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</si>
  <si>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</si>
  <si>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</si>
  <si>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</si>
  <si>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</si>
  <si>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</si>
  <si>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</si>
  <si>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</si>
  <si>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</si>
  <si>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</si>
  <si>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</si>
  <si>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</si>
  <si>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</si>
  <si>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</si>
  <si>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</si>
  <si>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</si>
  <si>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</si>
  <si>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</si>
  <si>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</si>
  <si>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</si>
  <si>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</si>
  <si>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</si>
  <si>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</si>
  <si>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</si>
  <si>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</si>
  <si>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</si>
  <si>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</si>
  <si>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</si>
  <si>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</si>
  <si>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</si>
  <si>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</si>
  <si>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</si>
  <si>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</si>
  <si>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</si>
  <si>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</si>
  <si>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</si>
  <si>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</si>
  <si>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</si>
  <si>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</si>
  <si>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</si>
  <si>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</si>
  <si>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</si>
  <si>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</si>
  <si>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</si>
  <si>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</si>
  <si>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</si>
  <si>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</si>
  <si>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</si>
  <si>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</si>
  <si>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</si>
  <si>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</si>
  <si>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</si>
  <si>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</si>
  <si>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</si>
  <si>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</si>
  <si>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</si>
  <si>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</si>
  <si>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</si>
  <si>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</si>
  <si>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</si>
  <si>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</si>
  <si>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</si>
  <si>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</si>
  <si>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</si>
  <si>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</si>
  <si>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</si>
  <si>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</si>
  <si>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</si>
  <si>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</si>
  <si>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</si>
  <si>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</si>
  <si>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</si>
  <si>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</si>
  <si>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</si>
  <si>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</si>
  <si>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</si>
  <si>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</si>
  <si>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</si>
  <si>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</si>
  <si>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</si>
  <si>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</si>
  <si>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</si>
  <si>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</si>
  <si>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</si>
  <si>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</si>
  <si>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</si>
  <si>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</si>
  <si>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</si>
  <si>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</si>
  <si>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</si>
  <si>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</si>
  <si>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</si>
  <si>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</si>
  <si>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</si>
  <si>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</si>
  <si>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</si>
  <si>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</si>
  <si>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</si>
  <si>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</si>
  <si>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</si>
  <si>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</si>
  <si>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</si>
  <si>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</si>
  <si>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</si>
  <si>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</si>
  <si>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</si>
  <si>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</si>
  <si>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</si>
  <si>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</si>
  <si>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</si>
  <si>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</si>
  <si>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</si>
  <si>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</si>
  <si>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</si>
  <si>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</si>
  <si>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</si>
  <si>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</si>
  <si>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</si>
  <si>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</si>
  <si>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</si>
  <si>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</si>
  <si>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</si>
  <si>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</si>
  <si>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</si>
  <si>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</si>
  <si>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</si>
  <si>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</si>
  <si>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</si>
  <si>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</si>
  <si>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</si>
  <si>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</si>
  <si>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</si>
  <si>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</si>
  <si>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</si>
  <si>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</si>
  <si>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</si>
  <si>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</si>
  <si>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</si>
  <si>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</si>
  <si>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</si>
  <si>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</si>
  <si>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</si>
  <si>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</si>
  <si>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</si>
  <si>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</si>
  <si>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</si>
  <si>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</si>
  <si>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</si>
  <si>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</si>
  <si>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</si>
  <si>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</si>
  <si>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</si>
  <si>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</si>
  <si>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</si>
  <si>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</si>
  <si>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</si>
  <si>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</si>
  <si>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</si>
  <si>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</si>
  <si>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</si>
  <si>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</si>
  <si>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</si>
  <si>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</si>
  <si>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</si>
  <si>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</si>
  <si>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</si>
  <si>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</si>
  <si>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</si>
  <si>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</si>
  <si>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</si>
  <si>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</si>
  <si>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</si>
  <si>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</si>
  <si>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</si>
  <si>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</si>
  <si>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</si>
  <si>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</si>
  <si>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</si>
  <si>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</si>
  <si>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</si>
  <si>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</si>
  <si>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</si>
  <si>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</si>
  <si>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</si>
  <si>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</si>
  <si>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</si>
  <si>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</si>
  <si>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</si>
  <si>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</si>
  <si>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</si>
  <si>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</si>
  <si>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</si>
  <si>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</si>
  <si>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</si>
  <si>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</si>
  <si>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</si>
  <si>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</si>
  <si>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</si>
  <si>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</si>
  <si>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</si>
  <si>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</si>
  <si>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</si>
  <si>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</si>
  <si>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</si>
  <si>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</si>
  <si>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</si>
  <si>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</si>
  <si>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</si>
  <si>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</si>
  <si>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</si>
  <si>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</si>
  <si>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</si>
  <si>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</si>
  <si>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</si>
  <si>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</si>
  <si>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</si>
  <si>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</si>
  <si>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</si>
  <si>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</si>
  <si>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</si>
  <si>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</si>
  <si>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</si>
  <si>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</si>
  <si>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</si>
  <si>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</si>
  <si>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</si>
  <si>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</si>
  <si>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</si>
  <si>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</si>
  <si>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</si>
  <si>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</si>
  <si>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</si>
  <si>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</si>
  <si>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</si>
  <si>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</si>
  <si>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</si>
  <si>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</si>
  <si>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</si>
  <si>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</si>
  <si>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</si>
  <si>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</si>
  <si>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</si>
  <si>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</si>
  <si>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</si>
  <si>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</si>
  <si>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</si>
  <si>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</si>
  <si>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</si>
  <si>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</si>
  <si>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</si>
  <si>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</si>
  <si>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</si>
  <si>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</si>
  <si>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</si>
  <si>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</si>
  <si>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</si>
  <si>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</si>
  <si>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</si>
  <si>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</si>
  <si>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</si>
  <si>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</si>
  <si>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</si>
  <si>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</si>
  <si>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</si>
  <si>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</si>
  <si>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</si>
  <si>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</si>
  <si>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</si>
  <si>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</si>
  <si>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</si>
  <si>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</si>
  <si>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</si>
  <si>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</si>
  <si>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</si>
  <si>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</si>
  <si>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</si>
  <si>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</si>
  <si>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</si>
  <si>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</si>
  <si>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</si>
  <si>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</si>
  <si>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</si>
  <si>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</si>
  <si>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</si>
  <si>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</si>
  <si>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</si>
  <si>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</si>
  <si>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</si>
  <si>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</si>
  <si>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</si>
  <si>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</si>
  <si>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</si>
  <si>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</si>
  <si>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</si>
  <si>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</si>
  <si>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</si>
  <si>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</si>
  <si>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</si>
  <si>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</si>
  <si>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</si>
  <si>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</si>
  <si>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</si>
  <si>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</si>
  <si>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</si>
  <si>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</si>
  <si>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</si>
  <si>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</si>
  <si>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</si>
  <si>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</si>
  <si>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</si>
  <si>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</si>
  <si>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</si>
  <si>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</si>
  <si>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</si>
  <si>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</si>
  <si>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</si>
  <si>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</si>
  <si>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</si>
  <si>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</si>
  <si>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</si>
  <si>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</si>
  <si>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</si>
  <si>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</si>
  <si>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</si>
  <si>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</si>
  <si>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</si>
  <si>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</si>
  <si>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</si>
  <si>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</si>
  <si>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</si>
  <si>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</si>
  <si>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</si>
  <si>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</si>
  <si>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</si>
  <si>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</si>
  <si>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</si>
  <si>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</si>
  <si>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</si>
  <si>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</si>
  <si>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</si>
  <si>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</si>
  <si>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</si>
  <si>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</si>
  <si>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</si>
  <si>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</si>
  <si>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</si>
  <si>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</si>
  <si>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</si>
  <si>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</si>
  <si>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</si>
  <si>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</si>
  <si>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</si>
  <si>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</si>
  <si>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</si>
  <si>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</si>
  <si>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</si>
  <si>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</si>
  <si>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</si>
  <si>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</si>
  <si>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</si>
  <si>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</si>
  <si>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</si>
  <si>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</si>
  <si>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</si>
  <si>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</si>
  <si>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</si>
  <si>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</si>
  <si>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</si>
  <si>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</si>
  <si>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</si>
  <si>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</si>
  <si>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</si>
  <si>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</si>
  <si>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</si>
  <si>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</si>
  <si>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</si>
  <si>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</si>
  <si>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</si>
  <si>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</si>
  <si>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</si>
  <si>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</si>
  <si>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</si>
  <si>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</si>
  <si>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</si>
  <si>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</si>
  <si>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</si>
  <si>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</si>
  <si>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</si>
  <si>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</si>
  <si>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</si>
  <si>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</si>
  <si>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</si>
  <si>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</si>
  <si>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</si>
  <si>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</si>
  <si>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</si>
  <si>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</si>
  <si>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</si>
  <si>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</si>
  <si>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</si>
  <si>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</si>
  <si>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</si>
  <si>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</si>
  <si>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</si>
  <si>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</si>
  <si>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</si>
  <si>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</si>
  <si>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</si>
  <si>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</si>
  <si>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</si>
  <si>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</si>
  <si>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</si>
  <si>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</si>
  <si>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</si>
  <si>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</si>
  <si>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</si>
  <si>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</si>
  <si>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</si>
  <si>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</si>
  <si>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</si>
  <si>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</si>
  <si>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</si>
  <si>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</si>
  <si>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</si>
  <si>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</si>
  <si>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</si>
  <si>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</si>
  <si>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</si>
  <si>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</si>
  <si>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</si>
  <si>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</si>
  <si>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</si>
  <si>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</si>
  <si>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</si>
  <si>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</si>
  <si>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</si>
  <si>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</si>
  <si>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</si>
  <si>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</si>
  <si>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</si>
  <si>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</si>
  <si>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</si>
  <si>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</si>
  <si>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</si>
  <si>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</si>
  <si>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</si>
  <si>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</si>
  <si>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</si>
  <si>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</si>
  <si>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</si>
  <si>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</si>
  <si>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</si>
  <si>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</si>
  <si>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</si>
  <si>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</si>
  <si>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</si>
  <si>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</si>
  <si>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</si>
  <si>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</si>
  <si>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</si>
  <si>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</si>
  <si>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</si>
  <si>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</si>
  <si>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</si>
  <si>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</si>
  <si>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</si>
  <si>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</si>
  <si>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</si>
  <si>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</si>
  <si>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</si>
  <si>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</si>
  <si>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</si>
  <si>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</si>
  <si>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</si>
  <si>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</si>
  <si>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</si>
  <si>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</si>
  <si>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</si>
  <si>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</si>
  <si>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</si>
  <si>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</si>
  <si>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</si>
  <si>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</si>
  <si>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</si>
  <si>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</si>
  <si>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</si>
  <si>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</si>
  <si>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</si>
  <si>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</si>
  <si>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</si>
  <si>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</si>
  <si>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</si>
  <si>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</si>
  <si>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</si>
  <si>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</si>
  <si>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</si>
  <si>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</si>
  <si>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</si>
  <si>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</si>
  <si>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</si>
  <si>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</si>
  <si>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</si>
  <si>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</si>
  <si>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</si>
  <si>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</si>
  <si>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</si>
  <si>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</si>
  <si>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</si>
  <si>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</si>
  <si>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</si>
  <si>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</si>
  <si>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</si>
  <si>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</si>
  <si>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</si>
  <si>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</si>
  <si>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</si>
  <si>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</si>
  <si>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</si>
  <si>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</si>
  <si>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</si>
  <si>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</si>
  <si>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</si>
  <si>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</si>
  <si>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</si>
  <si>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</si>
  <si>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</si>
  <si>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</si>
  <si>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</si>
  <si>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</si>
  <si>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</si>
  <si>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</si>
  <si>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</si>
  <si>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</si>
  <si>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</si>
  <si>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</si>
  <si>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</si>
  <si>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</si>
  <si>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</si>
  <si>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</si>
  <si>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</si>
  <si>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</si>
  <si>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</si>
  <si>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</si>
  <si>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</si>
  <si>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</si>
  <si>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</si>
  <si>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</si>
  <si>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</si>
  <si>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</si>
  <si>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</si>
  <si>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</si>
  <si>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</si>
  <si>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</si>
  <si>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</si>
  <si>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</si>
  <si>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</si>
  <si>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</si>
  <si>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</si>
  <si>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</si>
  <si>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</si>
  <si>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</si>
  <si>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</si>
  <si>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</si>
  <si>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</si>
  <si>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</si>
  <si>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</si>
  <si>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</si>
  <si>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</si>
  <si>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</si>
  <si>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</si>
  <si>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</si>
  <si>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</si>
  <si>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</si>
  <si>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</si>
  <si>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</si>
  <si>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</si>
  <si>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</si>
  <si>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</si>
  <si>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</si>
  <si>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</si>
  <si>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</si>
  <si>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</si>
  <si>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</si>
  <si>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</si>
  <si>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</si>
  <si>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</si>
  <si>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</si>
  <si>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</si>
  <si>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</si>
  <si>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</si>
  <si>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</si>
  <si>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</si>
  <si>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</si>
  <si>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</si>
  <si>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</si>
  <si>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</si>
  <si>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</si>
  <si>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</si>
  <si>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</si>
  <si>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</si>
  <si>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</si>
  <si>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</si>
  <si>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</si>
  <si>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</si>
  <si>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</si>
  <si>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</si>
  <si>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</si>
  <si>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</si>
  <si>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</si>
  <si>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</si>
  <si>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</si>
  <si>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</si>
  <si>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</si>
  <si>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</si>
  <si>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</si>
  <si>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</si>
  <si>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</si>
  <si>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</si>
  <si>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</si>
  <si>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</si>
  <si>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</si>
  <si>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</si>
  <si>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</si>
  <si>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</si>
  <si>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</si>
  <si>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</si>
  <si>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</si>
  <si>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</si>
  <si>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</si>
  <si>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</si>
  <si>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</si>
  <si>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</si>
  <si>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</si>
  <si>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</si>
  <si>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</si>
  <si>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</si>
  <si>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</si>
  <si>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</si>
  <si>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</si>
  <si>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</si>
  <si>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</si>
  <si>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</si>
  <si>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</si>
  <si>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</si>
  <si>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</si>
  <si>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</si>
  <si>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</si>
  <si>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</si>
  <si>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</si>
  <si>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</si>
  <si>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</si>
  <si>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</si>
  <si>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</si>
  <si>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</si>
  <si>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</si>
  <si>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</si>
  <si>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</si>
  <si>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</si>
  <si>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</si>
  <si>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</si>
  <si>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</si>
  <si>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</si>
  <si>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</si>
  <si>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</si>
  <si>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</si>
  <si>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</si>
  <si>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</si>
  <si>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</si>
  <si>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</si>
  <si>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</si>
  <si>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</si>
  <si>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</si>
  <si>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</si>
  <si>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</si>
  <si>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</si>
  <si>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</si>
  <si>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</si>
  <si>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</si>
  <si>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</si>
  <si>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</si>
  <si>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</si>
  <si>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</si>
  <si>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</si>
  <si>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</si>
  <si>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</si>
  <si>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</si>
  <si>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</si>
  <si>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</si>
  <si>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</si>
  <si>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</si>
  <si>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</si>
  <si>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</si>
  <si>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</si>
  <si>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</si>
  <si>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</si>
  <si>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</si>
  <si>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</si>
  <si>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</si>
  <si>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</si>
  <si>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</si>
  <si>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</si>
  <si>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</si>
  <si>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</si>
  <si>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</si>
  <si>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</si>
  <si>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</si>
  <si>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</si>
  <si>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</si>
  <si>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</si>
  <si>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</si>
  <si>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</si>
  <si>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</si>
  <si>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</si>
  <si>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</si>
  <si>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</si>
  <si>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</si>
  <si>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</si>
  <si>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</si>
  <si>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</si>
  <si>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</si>
  <si>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</si>
  <si>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</si>
  <si>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</si>
  <si>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</si>
  <si>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</si>
  <si>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</si>
  <si>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</si>
  <si>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</si>
  <si>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</si>
  <si>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</si>
  <si>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</si>
  <si>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</si>
  <si>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</si>
  <si>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</si>
  <si>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</si>
  <si>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</si>
  <si>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</si>
  <si>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</si>
  <si>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</si>
  <si>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</si>
  <si>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</si>
  <si>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</si>
  <si>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</si>
  <si>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</si>
  <si>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</si>
  <si>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</si>
  <si>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</si>
  <si>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</si>
  <si>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</si>
  <si>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</si>
  <si>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</si>
  <si>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</si>
  <si>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</si>
  <si>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</si>
  <si>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</si>
  <si>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</si>
  <si>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</si>
  <si>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</si>
  <si>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</si>
  <si>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</si>
  <si>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</si>
  <si>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</si>
  <si>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</si>
  <si>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</si>
  <si>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</si>
  <si>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</si>
  <si>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</si>
  <si>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</si>
  <si>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</si>
  <si>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</si>
  <si>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</si>
  <si>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</si>
  <si>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</si>
  <si>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</si>
  <si>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</si>
  <si>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</si>
  <si>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</si>
  <si>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</si>
  <si>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</si>
  <si>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</si>
  <si>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</si>
  <si>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</si>
  <si>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</si>
  <si>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</si>
  <si>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</si>
  <si>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</si>
  <si>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</si>
  <si>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</si>
  <si>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</si>
  <si>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</si>
  <si>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</si>
  <si>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</si>
  <si>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</si>
  <si>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</si>
  <si>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</si>
  <si>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</si>
  <si>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</si>
  <si>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</si>
  <si>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</si>
  <si>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</si>
  <si>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</si>
  <si>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</si>
  <si>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</si>
  <si>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</si>
  <si>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</si>
  <si>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</si>
  <si>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</si>
  <si>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</si>
  <si>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</si>
  <si>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</si>
  <si>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</si>
  <si>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</si>
  <si>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</si>
  <si>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</si>
  <si>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</si>
  <si>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</si>
  <si>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</si>
  <si>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</si>
  <si>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</si>
  <si>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</si>
  <si>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</si>
  <si>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</si>
  <si>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</si>
  <si>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</si>
  <si>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</si>
  <si>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</si>
  <si>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</si>
  <si>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</si>
  <si>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</si>
  <si>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</si>
  <si>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</si>
  <si>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</si>
  <si>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</si>
  <si>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</si>
  <si>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</si>
  <si>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</si>
  <si>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</si>
  <si>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</si>
  <si>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</si>
  <si>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</si>
  <si>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</si>
  <si>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</si>
  <si>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</si>
  <si>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</si>
  <si>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</si>
  <si>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</si>
  <si>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</si>
  <si>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</si>
  <si>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</si>
  <si>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</si>
  <si>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</si>
  <si>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</si>
  <si>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</si>
  <si>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</si>
  <si>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</si>
  <si>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</si>
  <si>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</si>
  <si>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</si>
  <si>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</si>
  <si>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</si>
  <si>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</si>
  <si>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</si>
  <si>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</si>
  <si>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</si>
  <si>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</si>
  <si>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</si>
  <si>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</si>
  <si>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</si>
  <si>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</si>
  <si>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</si>
  <si>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</si>
  <si>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</si>
  <si>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</si>
  <si>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</si>
  <si>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</si>
  <si>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</si>
  <si>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</si>
  <si>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</si>
  <si>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</si>
  <si>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</si>
  <si>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</si>
  <si>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</si>
  <si>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</si>
  <si>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</si>
  <si>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</si>
  <si>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</si>
  <si>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</si>
  <si>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</si>
  <si>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</si>
  <si>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</si>
  <si>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</si>
  <si>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</si>
  <si>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</si>
  <si>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</si>
  <si>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</si>
  <si>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</si>
  <si>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</si>
  <si>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</si>
  <si>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</si>
  <si>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</si>
  <si>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</si>
  <si>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</si>
  <si>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</si>
  <si>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</si>
  <si>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</si>
  <si>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</si>
  <si>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</si>
  <si>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</si>
  <si>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</si>
  <si>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</si>
  <si>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</si>
  <si>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</si>
  <si>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</si>
  <si>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</si>
  <si>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</si>
  <si>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</si>
  <si>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</si>
  <si>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</si>
  <si>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</si>
  <si>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</si>
  <si>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</si>
  <si>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</si>
  <si>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</si>
  <si>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</si>
  <si>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</si>
  <si>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</si>
  <si>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</si>
  <si>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</si>
  <si>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</si>
  <si>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</si>
  <si>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</si>
  <si>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</si>
  <si>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</si>
  <si>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</si>
  <si>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</si>
  <si>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</si>
  <si>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</si>
  <si>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</si>
  <si>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</si>
  <si>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</si>
  <si>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</si>
  <si>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</si>
  <si>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</si>
  <si>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</si>
  <si>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</si>
  <si>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</si>
  <si>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</si>
  <si>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</si>
  <si>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</si>
  <si>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</si>
  <si>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</si>
  <si>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</si>
  <si>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</si>
  <si>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</si>
  <si>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</si>
  <si>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</si>
  <si>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</si>
  <si>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</si>
  <si>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</si>
  <si>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</si>
  <si>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</si>
  <si>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</si>
  <si>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</si>
  <si>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</si>
  <si>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</si>
  <si>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</si>
  <si>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</si>
  <si>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</si>
  <si>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</si>
  <si>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</si>
  <si>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</si>
  <si>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</si>
  <si>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</si>
  <si>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</si>
  <si>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</si>
  <si>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</si>
  <si>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</si>
  <si>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</si>
  <si>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</si>
  <si>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</si>
  <si>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</si>
  <si>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</si>
  <si>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</si>
  <si>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</si>
  <si>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</si>
  <si>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</si>
  <si>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</si>
  <si>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</si>
  <si>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</si>
  <si>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</si>
  <si>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</si>
  <si>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</si>
  <si>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</si>
  <si>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</si>
  <si>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</si>
  <si>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</si>
  <si>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</si>
  <si>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</si>
  <si>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</si>
  <si>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</si>
  <si>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</si>
  <si>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</si>
  <si>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</si>
  <si>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</si>
  <si>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</si>
  <si>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</si>
  <si>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</si>
  <si>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</si>
  <si>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</si>
  <si>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</si>
  <si>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</si>
  <si>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</si>
  <si>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</si>
  <si>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</si>
  <si>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</si>
  <si>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</si>
  <si>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</si>
  <si>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</si>
  <si>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</si>
  <si>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</si>
  <si>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</si>
  <si>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</si>
  <si>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</si>
  <si>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</si>
  <si>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</si>
  <si>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</si>
  <si>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</si>
  <si>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</si>
  <si>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</si>
  <si>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</si>
  <si>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</si>
  <si>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</si>
  <si>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</si>
  <si>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</si>
  <si>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</si>
  <si>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</si>
  <si>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</si>
  <si>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</si>
  <si>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</si>
  <si>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</si>
  <si>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</si>
  <si>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</si>
  <si>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</si>
  <si>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</si>
  <si>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</si>
  <si>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</si>
  <si>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</si>
  <si>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</si>
  <si>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</si>
  <si>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</si>
  <si>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</si>
  <si>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</si>
  <si>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</si>
  <si>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</si>
  <si>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</si>
  <si>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</si>
  <si>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</si>
  <si>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</si>
  <si>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</si>
  <si>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</si>
  <si>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</si>
  <si>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</si>
  <si>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</si>
  <si>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</si>
  <si>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</si>
  <si>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</si>
  <si>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</si>
  <si>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</si>
  <si>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</si>
  <si>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</si>
  <si>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</si>
  <si>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</si>
  <si>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</si>
  <si>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</si>
  <si>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</si>
  <si>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</si>
  <si>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</si>
  <si>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</si>
  <si>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</si>
  <si>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</si>
  <si>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</si>
  <si>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</si>
  <si>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</si>
  <si>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</si>
  <si>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</si>
  <si>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</si>
  <si>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</si>
  <si>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</si>
  <si>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</si>
  <si>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</si>
  <si>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</si>
  <si>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</si>
  <si>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</si>
  <si>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</si>
  <si>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</si>
  <si>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</si>
  <si>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</si>
  <si>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</si>
  <si>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</si>
  <si>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</si>
  <si>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</si>
  <si>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</si>
  <si>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</si>
  <si>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</si>
  <si>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</si>
  <si>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</si>
  <si>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</si>
  <si>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</si>
  <si>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</si>
  <si>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</si>
  <si>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</si>
  <si>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</si>
  <si>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</si>
  <si>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</si>
  <si>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</si>
  <si>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</si>
  <si>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</si>
  <si>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</si>
  <si>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</si>
  <si>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</si>
  <si>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</si>
  <si>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</si>
  <si>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</si>
  <si>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</si>
  <si>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</si>
  <si>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</si>
  <si>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</si>
  <si>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</si>
  <si>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</si>
  <si>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</si>
  <si>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</si>
  <si>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</si>
  <si>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</si>
  <si>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</si>
  <si>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</si>
  <si>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</si>
  <si>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</si>
  <si>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</si>
  <si>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</si>
  <si>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</si>
  <si>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</si>
  <si>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</si>
  <si>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</si>
  <si>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</si>
  <si>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</si>
  <si>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</si>
  <si>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</si>
  <si>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</si>
  <si>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</si>
  <si>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</si>
  <si>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</si>
  <si>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</si>
  <si>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</si>
  <si>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</si>
  <si>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</si>
  <si>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</si>
  <si>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</si>
  <si>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</si>
  <si>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</si>
  <si>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</si>
  <si>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</si>
  <si>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</si>
  <si>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</si>
  <si>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</si>
  <si>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</si>
  <si>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</si>
  <si>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</si>
  <si>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</si>
  <si>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</si>
  <si>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</si>
  <si>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</si>
  <si>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</si>
  <si>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</si>
  <si>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</si>
  <si>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</si>
  <si>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</si>
  <si>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</si>
  <si>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</si>
  <si>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</si>
  <si>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</si>
  <si>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</si>
  <si>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</si>
  <si>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</si>
  <si>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</si>
  <si>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</si>
  <si>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</si>
  <si>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</si>
  <si>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</si>
  <si>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</si>
  <si>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</si>
  <si>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</si>
  <si>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</si>
  <si>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</si>
  <si>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</si>
  <si>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</si>
  <si>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</si>
  <si>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</si>
  <si>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</si>
  <si>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</si>
  <si>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</si>
  <si>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</si>
  <si>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</si>
  <si>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</si>
  <si>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</si>
  <si>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</si>
  <si>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</si>
  <si>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</si>
  <si>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</si>
  <si>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</si>
  <si>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</si>
  <si>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</si>
  <si>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</si>
  <si>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</si>
  <si>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</si>
  <si>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</si>
  <si>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</si>
  <si>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</si>
  <si>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</si>
  <si>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</si>
  <si>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</si>
  <si>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</si>
  <si>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</si>
  <si>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</si>
  <si>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</si>
  <si>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</si>
  <si>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</si>
  <si>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</si>
  <si>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</si>
  <si>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</si>
  <si>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</si>
  <si>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</si>
  <si>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</si>
  <si>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</si>
  <si>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</si>
  <si>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</si>
  <si>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</si>
  <si>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</si>
  <si>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</si>
  <si>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</si>
  <si>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</si>
  <si>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</si>
  <si>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</si>
  <si>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</si>
  <si>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</si>
  <si>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</si>
  <si>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</si>
  <si>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</si>
  <si>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</si>
  <si>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</si>
  <si>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</si>
  <si>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</si>
  <si>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</si>
  <si>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</si>
  <si>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</si>
  <si>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</si>
  <si>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</si>
  <si>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</si>
  <si>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</si>
  <si>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</si>
  <si>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</si>
  <si>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</si>
  <si>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</si>
  <si>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</si>
  <si>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</si>
  <si>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</si>
  <si>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</si>
  <si>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</si>
  <si>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</si>
  <si>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</si>
  <si>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</si>
  <si>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</si>
  <si>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</si>
  <si>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</si>
  <si>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</si>
  <si>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</si>
  <si>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</si>
  <si>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</si>
  <si>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</si>
  <si>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</si>
  <si>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</si>
  <si>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</si>
  <si>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</si>
  <si>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</si>
  <si>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</si>
  <si>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</si>
  <si>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</si>
  <si>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</si>
  <si>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</si>
  <si>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</si>
  <si>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</si>
  <si>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</si>
  <si>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</si>
  <si>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</si>
  <si>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</si>
  <si>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</si>
  <si>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</si>
  <si>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</si>
  <si>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</si>
  <si>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</si>
  <si>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</si>
  <si>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</si>
  <si>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</si>
  <si>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</si>
  <si>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</si>
  <si>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</si>
  <si>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</si>
  <si>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</si>
  <si>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</si>
  <si>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</si>
  <si>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</si>
  <si>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</si>
  <si>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</si>
  <si>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</si>
  <si>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</si>
  <si>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</si>
  <si>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</si>
  <si>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</si>
  <si>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</si>
  <si>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</si>
  <si>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</si>
  <si>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</si>
  <si>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</si>
  <si>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</si>
  <si>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</si>
  <si>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</si>
  <si>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</si>
  <si>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</si>
  <si>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</si>
  <si>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</si>
  <si>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</si>
  <si>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</si>
  <si>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</si>
  <si>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</si>
  <si>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</si>
  <si>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</si>
  <si>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</si>
  <si>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</si>
  <si>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</si>
  <si>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</si>
  <si>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</si>
  <si>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</si>
  <si>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</si>
  <si>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</si>
  <si>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</si>
  <si>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</si>
  <si>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</si>
  <si>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</si>
  <si>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</si>
  <si>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</si>
  <si>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</si>
  <si>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</si>
  <si>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</si>
  <si>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</si>
  <si>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</si>
  <si>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</si>
  <si>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</si>
  <si>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</si>
  <si>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</si>
  <si>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</si>
  <si>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</si>
  <si>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</si>
  <si>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</si>
  <si>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</si>
  <si>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</si>
  <si>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</si>
  <si>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</si>
  <si>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</si>
  <si>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</si>
  <si>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</si>
  <si>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</si>
  <si>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</si>
  <si>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</si>
  <si>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</si>
  <si>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</si>
  <si>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</si>
  <si>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</si>
  <si>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</si>
  <si>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</si>
  <si>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</si>
  <si>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</si>
  <si>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</si>
  <si>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</si>
  <si>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</si>
  <si>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</si>
  <si>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</si>
  <si>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</si>
  <si>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</si>
  <si>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</si>
  <si>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</si>
  <si>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</si>
  <si>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</si>
  <si>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</si>
  <si>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</si>
  <si>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</si>
  <si>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</si>
  <si>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</si>
  <si>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</si>
  <si>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</si>
  <si>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</si>
  <si>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</si>
  <si>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</si>
  <si>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</si>
  <si>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</si>
  <si>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</si>
  <si>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</si>
  <si>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</si>
  <si>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</si>
  <si>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</si>
  <si>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</si>
  <si>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</si>
  <si>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</si>
  <si>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</si>
  <si>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</si>
  <si>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</si>
  <si>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</si>
  <si>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</si>
  <si>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</si>
  <si>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</si>
  <si>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</si>
  <si>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</si>
  <si>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</si>
  <si>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</si>
  <si>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</si>
  <si>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</si>
  <si>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</si>
  <si>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</si>
  <si>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</si>
  <si>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</si>
  <si>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</si>
  <si>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</si>
  <si>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</si>
  <si>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</si>
  <si>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</si>
  <si>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</si>
  <si>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</si>
  <si>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</si>
  <si>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</si>
  <si>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</si>
  <si>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</si>
  <si>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</si>
  <si>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</si>
  <si>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</si>
  <si>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</si>
  <si>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</si>
  <si>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</si>
  <si>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</si>
  <si>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</si>
  <si>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</si>
  <si>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</si>
  <si>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</si>
  <si>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</si>
  <si>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</si>
  <si>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</si>
  <si>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</si>
  <si>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</si>
  <si>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</si>
  <si>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</si>
  <si>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</si>
  <si>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</si>
  <si>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</si>
  <si>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</si>
  <si>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</si>
  <si>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</si>
  <si>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</si>
  <si>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</si>
  <si>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</si>
  <si>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</si>
  <si>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</si>
  <si>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</si>
  <si>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</si>
  <si>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</si>
  <si>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</si>
  <si>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</si>
  <si>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</si>
  <si>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</si>
  <si>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</si>
  <si>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</si>
  <si>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</si>
  <si>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</si>
  <si>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</si>
  <si>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</si>
  <si>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</si>
  <si>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</si>
  <si>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</si>
  <si>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</si>
  <si>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</si>
  <si>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</si>
  <si>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</si>
  <si>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</si>
  <si>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</si>
  <si>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</si>
  <si>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</si>
  <si>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</si>
  <si>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</si>
  <si>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</si>
  <si>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</si>
  <si>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</si>
  <si>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</si>
  <si>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</si>
  <si>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</si>
  <si>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</si>
  <si>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</si>
  <si>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</si>
  <si>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</si>
  <si>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</si>
  <si>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</si>
  <si>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</si>
  <si>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</si>
  <si>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</si>
  <si>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</si>
  <si>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</si>
  <si>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</si>
  <si>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</si>
  <si>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</si>
  <si>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</si>
  <si>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</si>
  <si>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</si>
  <si>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</si>
  <si>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</si>
  <si>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</si>
  <si>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</si>
  <si>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</si>
  <si>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</si>
  <si>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</si>
  <si>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</si>
  <si>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</si>
  <si>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</si>
  <si>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</si>
  <si>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</si>
  <si>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</si>
  <si>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</si>
  <si>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</si>
  <si>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</si>
  <si>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</si>
  <si>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</si>
  <si>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</si>
  <si>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</si>
  <si>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</si>
  <si>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</si>
  <si>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</si>
  <si>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</si>
  <si>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</si>
  <si>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</si>
  <si>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</si>
  <si>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</si>
  <si>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</si>
  <si>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</si>
  <si>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</si>
  <si>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</si>
  <si>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</si>
  <si>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</si>
  <si>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</si>
  <si>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</si>
  <si>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</si>
  <si>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</si>
  <si>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</si>
  <si>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</si>
  <si>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</si>
  <si>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</si>
  <si>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</si>
  <si>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</si>
  <si>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</si>
  <si>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</si>
  <si>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</si>
  <si>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</si>
  <si>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</si>
  <si>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</si>
  <si>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</si>
  <si>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</si>
  <si>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</si>
  <si>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</si>
  <si>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</si>
  <si>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</si>
  <si>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</si>
  <si>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</si>
  <si>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</si>
  <si>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</si>
  <si>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</si>
  <si>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</si>
  <si>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</si>
  <si>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</si>
  <si>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</si>
  <si>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</si>
  <si>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</si>
  <si>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</si>
  <si>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</si>
  <si>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</si>
  <si>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</si>
  <si>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</si>
  <si>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</si>
  <si>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</si>
  <si>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</si>
  <si>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</si>
  <si>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</si>
  <si>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</si>
  <si>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</si>
  <si>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</si>
  <si>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</si>
  <si>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</si>
  <si>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</si>
  <si>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</si>
  <si>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</si>
  <si>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</si>
  <si>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</si>
  <si>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</si>
  <si>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</si>
  <si>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</si>
  <si>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</si>
  <si>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</si>
  <si>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</si>
  <si>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</si>
  <si>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</si>
  <si>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</si>
  <si>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</si>
  <si>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</si>
  <si>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</si>
  <si>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</si>
  <si>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</si>
  <si>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</si>
  <si>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</si>
  <si>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</si>
  <si>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</si>
  <si>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</si>
  <si>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</si>
  <si>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</si>
  <si>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</si>
  <si>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</si>
  <si>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</si>
  <si>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</si>
  <si>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</si>
  <si>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</si>
  <si>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</si>
  <si>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</si>
  <si>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</si>
  <si>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</si>
  <si>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</si>
  <si>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</si>
  <si>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</si>
  <si>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</si>
  <si>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</si>
  <si>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</si>
  <si>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</si>
  <si>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</si>
  <si>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</si>
  <si>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</si>
  <si>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</si>
  <si>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</si>
  <si>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</si>
  <si>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</si>
  <si>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</si>
  <si>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</si>
  <si>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</si>
  <si>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</si>
  <si>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</si>
  <si>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</si>
  <si>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</si>
  <si>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</si>
  <si>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</si>
  <si>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</si>
  <si>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</si>
  <si>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</si>
  <si>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</si>
  <si>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</si>
  <si>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</si>
  <si>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</si>
  <si>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</si>
  <si>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</si>
  <si>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</si>
  <si>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</si>
  <si>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</si>
  <si>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</si>
  <si>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</si>
  <si>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</si>
  <si>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</si>
  <si>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</si>
  <si>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</si>
  <si>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</si>
  <si>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</si>
  <si>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</si>
  <si>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</si>
  <si>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</si>
  <si>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</si>
  <si>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</si>
  <si>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</si>
  <si>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</si>
  <si>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</si>
  <si>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</si>
  <si>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</si>
  <si>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</si>
  <si>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</si>
  <si>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</si>
  <si>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</si>
  <si>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</si>
  <si>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</si>
  <si>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</si>
  <si>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</si>
  <si>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</si>
  <si>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</si>
  <si>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</si>
  <si>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</si>
  <si>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</si>
  <si>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</si>
  <si>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</si>
  <si>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</si>
  <si>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</si>
  <si>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</si>
  <si>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</si>
  <si>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</si>
  <si>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</si>
  <si>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</si>
  <si>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</si>
  <si>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</si>
  <si>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</si>
  <si>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</si>
  <si>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</si>
  <si>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</si>
  <si>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</si>
  <si>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</si>
  <si>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</si>
  <si>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</si>
  <si>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</si>
  <si>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</si>
  <si>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</si>
  <si>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</si>
  <si>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</si>
  <si>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</si>
  <si>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</si>
  <si>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</si>
  <si>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</si>
  <si>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</si>
  <si>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</si>
  <si>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</si>
  <si>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</si>
  <si>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</si>
  <si>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</si>
  <si>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</si>
  <si>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</si>
  <si>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</si>
  <si>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</si>
  <si>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</si>
  <si>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</si>
  <si>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</si>
  <si>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</si>
  <si>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</si>
  <si>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</si>
  <si>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</si>
  <si>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</si>
  <si>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</si>
  <si>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</si>
  <si>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</si>
  <si>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</si>
  <si>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</si>
  <si>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</si>
  <si>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</si>
  <si>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</si>
  <si>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</si>
  <si>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</si>
  <si>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</si>
  <si>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</si>
  <si>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</si>
  <si>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</si>
  <si>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</si>
  <si>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</si>
  <si>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</si>
  <si>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</si>
  <si>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</si>
  <si>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</si>
  <si>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</si>
  <si>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</si>
  <si>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</si>
  <si>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</si>
  <si>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</si>
  <si>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</si>
  <si>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</si>
  <si>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</si>
  <si>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</si>
  <si>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</si>
  <si>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</si>
  <si>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</si>
  <si>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</si>
  <si>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</si>
  <si>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</si>
  <si>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</si>
  <si>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</si>
  <si>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</si>
  <si>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</si>
  <si>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</si>
  <si>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</si>
  <si>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</si>
  <si>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</si>
  <si>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</si>
  <si>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</si>
  <si>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</si>
  <si>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</si>
  <si>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</si>
  <si>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</si>
  <si>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</si>
  <si>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</si>
  <si>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</si>
  <si>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</si>
  <si>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</si>
  <si>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</si>
  <si>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</si>
  <si>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</si>
  <si>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</si>
  <si>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</si>
  <si>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</si>
  <si>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</si>
  <si>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</si>
  <si>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</si>
  <si>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</si>
  <si>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</si>
  <si>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</si>
  <si>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</si>
  <si>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</si>
  <si>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</si>
  <si>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</si>
  <si>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</si>
  <si>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</si>
  <si>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</si>
  <si>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</si>
  <si>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</si>
  <si>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</si>
  <si>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</si>
  <si>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</si>
  <si>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</si>
  <si>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</si>
  <si>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</si>
  <si>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</si>
  <si>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</si>
  <si>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</si>
  <si>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</si>
  <si>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</si>
  <si>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</si>
  <si>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</si>
  <si>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</si>
  <si>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</si>
  <si>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</si>
  <si>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</si>
  <si>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</si>
  <si>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</si>
  <si>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</si>
  <si>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</si>
  <si>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</si>
  <si>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</si>
  <si>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</si>
  <si>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</si>
  <si>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</si>
  <si>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</si>
  <si>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</si>
  <si>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</si>
  <si>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</si>
  <si>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</si>
  <si>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</si>
  <si>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</si>
  <si>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</si>
  <si>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</si>
  <si>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</si>
  <si>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</si>
  <si>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</si>
  <si>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</si>
  <si>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</si>
  <si>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</si>
  <si>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</si>
  <si>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</si>
  <si>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</si>
  <si>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</si>
  <si>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</si>
  <si>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</si>
  <si>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</si>
  <si>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</si>
  <si>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</si>
  <si>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</si>
  <si>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</si>
  <si>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</si>
  <si>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</si>
  <si>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</si>
  <si>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</si>
  <si>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</si>
  <si>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</si>
  <si>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</si>
  <si>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</si>
  <si>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</si>
  <si>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</si>
  <si>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</si>
  <si>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</si>
  <si>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</si>
  <si>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</si>
  <si>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</si>
  <si>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</si>
  <si>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</si>
  <si>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</si>
  <si>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</si>
  <si>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</si>
  <si>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</si>
  <si>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</si>
  <si>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</si>
  <si>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</si>
  <si>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</si>
  <si>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</si>
  <si>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</si>
  <si>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</si>
  <si>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</si>
  <si>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</si>
  <si>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</si>
  <si>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</si>
  <si>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</si>
  <si>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</si>
  <si>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</si>
  <si>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</si>
  <si>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</si>
  <si>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</si>
  <si>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</si>
  <si>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</si>
  <si>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</si>
  <si>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</si>
  <si>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</si>
  <si>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</si>
  <si>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</si>
  <si>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</si>
  <si>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</si>
  <si>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</si>
  <si>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</si>
  <si>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</si>
  <si>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</si>
  <si>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</si>
  <si>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</si>
  <si>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</si>
  <si>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</si>
  <si>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</si>
  <si>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</si>
  <si>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</si>
  <si>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</si>
  <si>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</si>
  <si>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</si>
  <si>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</si>
  <si>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</si>
  <si>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</si>
  <si>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</si>
  <si>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</si>
  <si>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</si>
  <si>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</si>
  <si>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</si>
  <si>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</si>
  <si>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</si>
  <si>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</si>
  <si>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</si>
  <si>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</si>
  <si>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</si>
  <si>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</si>
  <si>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</si>
  <si>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</si>
  <si>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</si>
  <si>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</si>
  <si>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</si>
  <si>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</si>
  <si>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</si>
  <si>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</si>
  <si>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</si>
  <si>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</si>
  <si>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</si>
  <si>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</si>
  <si>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</si>
  <si>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</si>
  <si>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</si>
  <si>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</si>
  <si>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</si>
  <si>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</si>
  <si>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</si>
  <si>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</si>
  <si>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</si>
  <si>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</si>
  <si>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</si>
  <si>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</si>
  <si>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</si>
  <si>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</si>
  <si>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</si>
  <si>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</si>
  <si>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</si>
  <si>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</si>
  <si>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</si>
  <si>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</si>
  <si>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</si>
  <si>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</si>
  <si>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</si>
  <si>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</si>
  <si>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</si>
  <si>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</si>
  <si>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</si>
  <si>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</si>
  <si>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</si>
  <si>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</si>
  <si>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</si>
  <si>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</si>
  <si>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</si>
  <si>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</si>
  <si>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</si>
  <si>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</si>
  <si>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</si>
  <si>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</si>
  <si>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</si>
  <si>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</si>
  <si>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</si>
  <si>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</si>
  <si>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</si>
  <si>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</si>
  <si>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</si>
  <si>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</si>
  <si>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</si>
  <si>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</si>
  <si>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</si>
  <si>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</si>
  <si>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</si>
  <si>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</si>
  <si>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</si>
  <si>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</si>
  <si>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</si>
  <si>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</si>
  <si>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</si>
  <si>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</si>
  <si>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</si>
  <si>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</si>
  <si>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</si>
  <si>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</si>
  <si>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</si>
  <si>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</si>
  <si>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</si>
  <si>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</si>
  <si>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</si>
  <si>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</si>
  <si>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</si>
  <si>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</si>
  <si>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</si>
  <si>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</si>
  <si>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</si>
  <si>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</si>
  <si>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</si>
  <si>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</si>
  <si>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</si>
  <si>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</si>
  <si>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</si>
  <si>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</si>
  <si>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</si>
  <si>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</si>
  <si>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</si>
  <si>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</si>
  <si>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</si>
  <si>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</si>
  <si>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</si>
  <si>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</si>
  <si>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</si>
  <si>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</si>
  <si>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</si>
  <si>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</si>
  <si>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</si>
  <si>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</si>
  <si>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</si>
  <si>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</si>
  <si>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</si>
  <si>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</si>
  <si>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</si>
  <si>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</si>
  <si>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</si>
  <si>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</si>
  <si>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</si>
  <si>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</si>
  <si>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</si>
  <si>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</si>
  <si>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</si>
  <si>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</si>
  <si>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</si>
  <si>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</si>
  <si>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</si>
  <si>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</si>
  <si>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</si>
  <si>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</si>
  <si>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</si>
  <si>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</si>
  <si>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</si>
  <si>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</si>
  <si>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</si>
  <si>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</si>
  <si>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</si>
  <si>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</si>
  <si>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</si>
  <si>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</si>
  <si>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</si>
  <si>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</si>
  <si>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</si>
  <si>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</si>
  <si>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</si>
  <si>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</si>
  <si>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</si>
  <si>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</si>
  <si>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</si>
  <si>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</si>
  <si>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</si>
  <si>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</si>
  <si>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</si>
  <si>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</si>
  <si>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</si>
  <si>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</si>
  <si>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</si>
  <si>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</si>
  <si>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</si>
  <si>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</si>
  <si>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</si>
  <si>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</si>
  <si>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</si>
  <si>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</si>
  <si>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</si>
  <si>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</si>
  <si>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</si>
  <si>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</si>
  <si>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</si>
  <si>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</si>
  <si>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</si>
  <si>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</si>
  <si>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</si>
  <si>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</si>
  <si>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</si>
  <si>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</si>
  <si>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</si>
  <si>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</si>
  <si>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</si>
  <si>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</si>
  <si>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</si>
  <si>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</si>
  <si>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</si>
  <si>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</si>
  <si>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</si>
  <si>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</si>
  <si>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</si>
  <si>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</si>
  <si>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</si>
  <si>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</si>
  <si>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</si>
  <si>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</si>
  <si>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</si>
  <si>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</si>
  <si>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</si>
  <si>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</si>
  <si>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</si>
  <si>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</si>
  <si>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</si>
  <si>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</si>
  <si>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</si>
  <si>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</si>
  <si>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</si>
  <si>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</si>
  <si>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</si>
  <si>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</si>
  <si>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</si>
  <si>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</si>
  <si>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</si>
  <si>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</si>
  <si>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</si>
  <si>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</si>
  <si>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</si>
  <si>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</si>
  <si>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</si>
  <si>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</si>
  <si>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</si>
  <si>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</si>
  <si>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</si>
  <si>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</si>
  <si>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</si>
  <si>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</si>
  <si>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</si>
  <si>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</si>
  <si>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</si>
  <si>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</si>
  <si>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</si>
  <si>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</si>
  <si>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</si>
  <si>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</si>
  <si>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</si>
  <si>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</si>
  <si>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</si>
  <si>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</si>
  <si>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</si>
  <si>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</si>
  <si>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</si>
  <si>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</si>
  <si>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</si>
  <si>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</si>
  <si>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</si>
  <si>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</si>
  <si>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</si>
  <si>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</si>
  <si>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</si>
  <si>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</si>
  <si>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</si>
  <si>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</si>
  <si>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</si>
  <si>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</si>
  <si>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</si>
  <si>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</si>
  <si>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</si>
  <si>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</si>
  <si>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</si>
  <si>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</si>
  <si>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</si>
  <si>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</si>
  <si>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</si>
  <si>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</si>
  <si>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</si>
  <si>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</si>
  <si>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</si>
  <si>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</si>
  <si>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</si>
  <si>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</si>
  <si>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</si>
  <si>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</si>
  <si>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</si>
  <si>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</si>
  <si>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</si>
  <si>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</si>
  <si>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</si>
  <si>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</si>
  <si>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</si>
  <si>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</si>
  <si>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</si>
  <si>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</si>
  <si>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</si>
  <si>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</si>
  <si>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</si>
  <si>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</si>
  <si>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</si>
  <si>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</si>
  <si>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</si>
  <si>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</si>
  <si>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</si>
  <si>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</si>
  <si>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</si>
  <si>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</si>
  <si>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</si>
  <si>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</si>
  <si>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</si>
  <si>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</si>
  <si>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</si>
  <si>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</si>
  <si>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</si>
  <si>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</si>
  <si>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</si>
  <si>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</si>
  <si>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</si>
  <si>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</si>
  <si>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</si>
  <si>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</si>
  <si>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</si>
  <si>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</si>
  <si>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</si>
  <si>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</si>
  <si>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</si>
  <si>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</si>
  <si>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</si>
  <si>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</si>
  <si>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</si>
  <si>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</si>
  <si>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</si>
  <si>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</si>
  <si>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</si>
  <si>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</si>
  <si>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</si>
  <si>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</si>
  <si>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</si>
  <si>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</si>
  <si>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</si>
  <si>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</si>
  <si>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</si>
  <si>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</si>
  <si>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</si>
  <si>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</si>
  <si>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</si>
  <si>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</si>
  <si>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</si>
  <si>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</si>
  <si>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</si>
  <si>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</si>
  <si>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</si>
  <si>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</si>
  <si>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</si>
  <si>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</si>
  <si>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</si>
  <si>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</si>
  <si>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</si>
  <si>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</si>
  <si>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</si>
  <si>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</si>
  <si>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</si>
  <si>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</si>
  <si>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</si>
  <si>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</si>
  <si>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</si>
  <si>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</si>
  <si>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</si>
  <si>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</si>
  <si>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</si>
  <si>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</si>
  <si>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</si>
  <si>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</si>
  <si>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</si>
  <si>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</si>
  <si>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</si>
  <si>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</si>
  <si>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</si>
  <si>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</si>
  <si>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</si>
  <si>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</si>
  <si>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</si>
  <si>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</si>
  <si>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</si>
  <si>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</si>
  <si>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</si>
  <si>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</si>
  <si>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</si>
  <si>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</si>
  <si>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</si>
  <si>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</si>
  <si>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</si>
  <si>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</si>
  <si>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</si>
  <si>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</si>
  <si>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</si>
  <si>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</si>
  <si>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</si>
  <si>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</si>
  <si>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</si>
  <si>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</si>
  <si>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</si>
  <si>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</si>
  <si>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</si>
  <si>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</si>
  <si>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</si>
  <si>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</si>
  <si>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</si>
  <si>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</si>
  <si>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</si>
  <si>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</si>
  <si>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</si>
  <si>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</si>
  <si>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</si>
  <si>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</si>
  <si>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</si>
  <si>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</si>
  <si>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</si>
  <si>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</si>
  <si>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</si>
  <si>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</si>
  <si>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</si>
  <si>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</si>
  <si>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</si>
  <si>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</si>
  <si>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</si>
  <si>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</si>
  <si>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</si>
  <si>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</si>
  <si>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</si>
  <si>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</si>
  <si>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</si>
  <si>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</si>
  <si>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</si>
  <si>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</si>
  <si>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</si>
  <si>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</si>
  <si>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</si>
  <si>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</si>
  <si>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</si>
  <si>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</si>
  <si>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</si>
  <si>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</si>
  <si>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</si>
  <si>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</si>
  <si>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</si>
  <si>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</si>
  <si>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</si>
  <si>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</si>
  <si>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</si>
  <si>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</si>
  <si>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</si>
  <si>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</si>
  <si>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</si>
  <si>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</si>
  <si>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</si>
  <si>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</si>
  <si>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</si>
  <si>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</si>
  <si>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</si>
  <si>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</si>
  <si>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</si>
  <si>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</si>
  <si>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</si>
  <si>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</si>
  <si>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</si>
  <si>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</si>
  <si>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</si>
  <si>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</si>
  <si>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</si>
  <si>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</si>
  <si>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</si>
  <si>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</si>
  <si>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</si>
  <si>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</si>
  <si>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</si>
  <si>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</si>
  <si>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</si>
  <si>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</si>
  <si>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</si>
  <si>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</si>
  <si>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</si>
  <si>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</si>
  <si>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</si>
  <si>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</si>
  <si>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</si>
  <si>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</si>
  <si>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</si>
  <si>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</si>
  <si>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</si>
  <si>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</si>
  <si>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</si>
  <si>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</si>
  <si>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</si>
  <si>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</si>
  <si>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</si>
  <si>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</si>
  <si>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</si>
  <si>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</si>
  <si>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</si>
  <si>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</si>
  <si>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</si>
  <si>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</si>
  <si>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</si>
  <si>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</si>
  <si>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</si>
  <si>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</si>
  <si>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</si>
  <si>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</si>
  <si>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</si>
  <si>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</si>
  <si>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</si>
  <si>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</si>
  <si>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</si>
  <si>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</si>
  <si>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</si>
  <si>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</si>
  <si>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</si>
  <si>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</si>
  <si>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</si>
  <si>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</si>
  <si>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</si>
  <si>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</si>
  <si>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</si>
  <si>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</si>
  <si>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</si>
  <si>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</si>
  <si>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</si>
  <si>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</si>
  <si>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</si>
  <si>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</si>
  <si>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</si>
  <si>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</si>
  <si>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</si>
  <si>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</si>
  <si>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</si>
  <si>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</si>
  <si>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</si>
  <si>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</si>
  <si>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</si>
  <si>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</si>
  <si>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</si>
  <si>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</si>
  <si>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</si>
  <si>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</si>
  <si>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</si>
  <si>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</si>
  <si>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</si>
  <si>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</si>
  <si>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</si>
  <si>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</si>
  <si>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</si>
  <si>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</si>
  <si>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</si>
  <si>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</si>
  <si>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</si>
  <si>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</si>
  <si>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</si>
  <si>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</si>
  <si>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</si>
  <si>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</si>
  <si>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</si>
  <si>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</si>
  <si>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</si>
  <si>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</si>
  <si>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</si>
  <si>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</si>
  <si>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</si>
  <si>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</si>
  <si>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</si>
  <si>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</si>
  <si>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</si>
  <si>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</si>
  <si>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</si>
  <si>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</si>
  <si>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</si>
  <si>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</si>
  <si>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</si>
  <si>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</si>
  <si>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</si>
  <si>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</si>
  <si>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</si>
  <si>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</si>
  <si>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</si>
  <si>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</si>
  <si>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</si>
  <si>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</si>
  <si>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</si>
  <si>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</si>
  <si>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</si>
  <si>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</si>
  <si>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</si>
  <si>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</si>
  <si>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</si>
  <si>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</si>
  <si>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</si>
  <si>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</si>
  <si>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</si>
  <si>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</si>
  <si>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</si>
  <si>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</si>
  <si>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</si>
  <si>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</si>
  <si>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</si>
  <si>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</si>
  <si>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</si>
  <si>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</si>
  <si>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</si>
  <si>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</si>
  <si>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</si>
  <si>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</si>
  <si>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</si>
  <si>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</si>
  <si>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</si>
  <si>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</si>
  <si>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</si>
  <si>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</si>
  <si>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</si>
  <si>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</si>
  <si>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</si>
  <si>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</si>
  <si>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</si>
  <si>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</si>
  <si>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</si>
  <si>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</si>
  <si>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</si>
  <si>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</si>
  <si>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</si>
  <si>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</si>
  <si>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</si>
  <si>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</si>
  <si>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</si>
  <si>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</si>
  <si>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</si>
  <si>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</si>
  <si>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</si>
  <si>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</si>
  <si>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</si>
  <si>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</si>
  <si>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</si>
  <si>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</si>
  <si>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</si>
  <si>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</si>
  <si>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</si>
  <si>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</si>
  <si>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</si>
  <si>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</si>
  <si>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</si>
  <si>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</si>
  <si>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</si>
  <si>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</si>
  <si>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</si>
  <si>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</si>
  <si>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</si>
  <si>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</si>
  <si>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</si>
  <si>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</si>
  <si>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</si>
  <si>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</si>
  <si>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</si>
  <si>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</si>
  <si>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</si>
  <si>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</si>
  <si>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</si>
  <si>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</si>
  <si>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</si>
  <si>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</si>
  <si>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</si>
  <si>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</si>
  <si>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</si>
  <si>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</si>
  <si>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</si>
  <si>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</si>
  <si>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</si>
  <si>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</si>
  <si>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</si>
  <si>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</si>
  <si>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</si>
  <si>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</si>
  <si>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</si>
  <si>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</si>
  <si>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</si>
  <si>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</si>
  <si>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</si>
  <si>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</si>
  <si>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</si>
  <si>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</si>
  <si>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</si>
  <si>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</si>
  <si>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</si>
  <si>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</si>
  <si>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</si>
  <si>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</si>
  <si>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</si>
  <si>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</si>
  <si>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</si>
  <si>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</si>
  <si>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</si>
  <si>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</si>
  <si>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</si>
  <si>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</si>
  <si>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</si>
  <si>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</si>
  <si>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PCM-20251001-00002187</t>
  </si>
  <si>
    <t xml:space="preserve">	2025-10-01 19:20:23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</si>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</sst>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268.99956956018286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15.378585763886804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8.8056712920661084E-3</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45931.947995486109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45931.947995486109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45931.947995486109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45931.947995486109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45931.947995486109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45931.947995486109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45931.947995486109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45931.947995486109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45931.947995486109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45931.947995486109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45931.947995486109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45931.947995486109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45931.947995486109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45931.947995486109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45931.947995486109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45931.947995486109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45931.947995486109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45931.947995486109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45931.947995486109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45931.947995486109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45931.947995486109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45931.947995486109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45931.947995486109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45931.947995486109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45931.947995486109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45931.947995486109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45931.947995486109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45931.947995486109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45931.947995486109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45931.947995486109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45931.947995486109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45931.947995486109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45931.947995486109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45931.947995486109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45931.947995486109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45931.947995486109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45931.947995486109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45931.947995486109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45931.947995486109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45931.947995486109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45931.947995486109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45931.947995486109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45931.947995486109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45931.947995486109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45931.947995486109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45931.947995486109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45931.947995486109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45931.947995486109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45931.947995486109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45931.947995486109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45931.947995486109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45931.947995486109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45931.947995486109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45931.947995486109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45931.947995486109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45931.947995486109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45931.947995486109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45931.947995486109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45931.947995486109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45931.947995486109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45931.947995486109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45931.947995486109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45931.947995486109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45931.947995486109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45931.947995486109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45931.947995486109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45931.947995486109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45931.947995486109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45931.947995486109</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240.2962130786982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125.2209121527776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106.94815752314753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8.7224283564792131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45931.947995486109</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45931.947995486109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45931.947995486109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45931.947995486109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45931.947995486109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45931.947995486109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45931.947995486109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45931.947995486109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45931.947995486109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45931.947995486109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45931.947995486109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45931.947995486109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45931.947995486109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45931.947995486109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45931.947995486109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45931.947995486109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45931.947995486109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45931.947995486109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45931.947995486109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45931.947995486109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45931.947995486109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45931.947995486109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45931.947995486109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45931.947995486109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45931.947995486109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45931.947995486109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45931.947995486109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45931.947995486109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45931.947995486109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45931.947995486109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45931.947995486109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45931.947995486109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45931.947995486109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45931.947995486109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45931.947995486109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45931.947995486109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45931.947995486109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45931.947995486109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45931.947995486109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45931.947995486109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45931.947995486109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45931.947995486109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45931.947995486109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45931.947995486109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45931.947995486109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45931.947995486109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45931.947995486109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45931.947995486109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45931.947995486109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45931.947995486109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45931.947995486109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45931.947995486109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45931.947995486109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45931.947995486109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45931.947995486109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45931.947995486109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45931.947995486109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45931.947995486109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45931.947995486109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45931.947995486109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45931.947995486109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45931.947995486109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45931.947995486109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45931.947995486109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45931.947995486109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45931.947995486109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45931.947995486109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45931.947995486109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45931.947995486109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45931.947995486109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45931.947995486109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45931.947995486109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45931.947995486109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45931.947995486109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45931.947995486109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45931.947995486109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45931.947995486109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45931.947995486109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45931.947995486109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45931.947995486109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45931.947995486109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45931.947995486109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45931.947995486109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45931.947995486109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45931.947995486109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45931.947995486109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45931.947995486109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45931.947995486109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45931.947995486109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45931.947995486109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45931.947995486109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45931.947995486109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45931.947995486109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45931.947995486109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45931.947995486109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45931.947995486109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45931.947995486109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45931.947995486109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45931.947995486109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45931.947995486109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45931.947995486109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45931.947995486109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45931.947995486109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45931.947995486109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45931.947995486109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45931.947995486109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45931.947995486109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45931.947995486109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45931.947995486109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45931.947995486109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45931.947995486109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45931.947995486109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45931.947995486109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45931.947995486109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45931.947995486109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45931.947995486109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45931.947995486109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45931.947995486109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45931.947995486109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45931.947995486109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45931.947995486109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45931.947995486109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45931.947995486109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45931.947995486109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45931.947995486109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45931.947995486109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45931.947995486109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45931.947995486109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45931.947995486109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45931.947995486109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45931.947995486109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45931.947995486109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45931.947995486109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45931.947995486109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45931.947995486109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45931.947995486109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45931.947995486109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45931.947995486109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45931.947995486109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45931.947995486109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45931.947995486109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45931.947995486109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45931.947995486109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45931.947995486109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45931.947995486109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45931.947995486109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45931.947995486109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45931.947995486109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45931.947995486109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45931.947995486109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45931.947995486109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45931.947995486109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45931.947995486109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45931.947995486109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45931.947995486109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45931.947995486109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45931.947995486109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45931.947995486109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45931.947995486109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45931.947995486109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45931.947995486109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45931.947995486109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45931.947995486109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45931.947995486109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45931.947995486109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45931.947995486109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45931.947995486109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45931.947995486109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45931.947995486109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45931.947995486109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45931.947995486109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45931.947995486109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45931.947995486109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45931.947995486109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45931.947995486109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45931.947995486109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45931.947995486109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45931.947995486109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45931.947995486109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45931.947995486109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45931.947995486109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45931.947995486109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45931.947995486109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45931.947995486109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45931.947995486109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45931.947995486109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45931.947995486109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45931.947995486109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45931.947995486109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45931.947995486109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45931.947995486109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45931.947995486109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45931.947995486109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45931.947995486109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45931.947995486109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45931.947995486109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45931.947995486109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45931.947995486109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45931.947995486109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45931.947995486109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45931.947995486109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45931.947995486109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45931.947995486109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45931.947995486109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45931.947995486109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45931.947995486109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45931.947995486109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45931.947995486109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45931.947995486109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45931.947995486109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45931.947995486109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45931.947995486109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45931.947995486109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45931.947995486109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45931.947995486109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45931.947995486109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45931.947995486109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45931.947995486109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45931.947995486109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45931.947995486109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45931.947995486109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45931.947995486109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45931.947995486109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45931.947995486109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45931.947995486109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45931.947995486109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45931.947995486109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45931.947995486109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45931.947995486109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45931.947995486109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45931.947995486109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45931.947995486109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45931.947995486109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45931.947995486109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45931.947995486109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45931.947995486109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45931.947995486109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45931.947995486109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45931.947995486109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45931.947995486109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45931.947995486109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45931.947995486109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45931.947995486109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45931.947995486109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45931.947995486109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45931.947995486109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45931.947995486109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45931.947995486109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45931.947995486109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45931.947995486109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45931.947995486109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45931.947995486109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45931.947995486109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45931.947995486109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45931.947995486109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45931.947995486109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45931.947995486109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45931.947995486109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45931.947995486109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45931.947995486109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45931.947995486109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45931.947995486109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45931.947995486109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45931.947995486109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45931.947995486109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45931.947995486109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45931.947995486109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45931.947995486109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45931.947995486109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45931.947995486109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45931.947995486109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45931.947995486109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45931.947995486109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45931.947995486109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45931.947995486109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45931.947995486109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45931.947995486109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45931.947995486109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45931.947995486109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45931.947995486109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45931.947995486109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45931.947995486109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45931.947995486109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45931.947995486109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45931.947995486109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45931.947995486109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45931.947995486109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45931.947995486109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45931.947995486109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45931.947995486109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45931.947995486109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45931.947995486109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45931.947995486109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45931.947995486109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45931.947995486109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45931.947995486109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45931.947995486109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45931.947995486109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45931.947995486109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45931.947995486109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45931.947995486109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45931.947995486109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45931.947995486109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45931.947995486109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45931.947995486109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45931.947995486109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45931.947995486109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45931.947995486109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45931.947995486109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45931.947995486109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45931.947995486109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45931.947995486109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45931.947995486109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45931.947995486109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45931.947995486109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45931.947995486109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45931.947995486109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45931.947995486109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45931.947995486109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45931.947995486109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45931.947995486109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45931.947995486109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45931.947995486109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45931.947995486109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45931.947995486109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45931.947995486109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45931.947995486109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45931.947995486109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45931.947995486109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45931.947995486109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45931.947995486109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45931.947995486109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45931.947995486109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45931.947995486109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45931.947995486109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45931.947995486109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45931.947995486109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45931.947995486109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45931.947995486109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45931.947995486109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45931.947995486109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45931.947995486109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45931.947995486109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45931.947995486109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45931.947995486109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45931.947995486109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45931.947995486109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45931.947995486109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45931.947995486109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45931.947995486109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45931.947995486109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45931.947995486109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45931.947995486109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45931.947995486109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45931.947995486109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45931.947995486109</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45931.947995486109</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45931.947995486109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45931.947995486109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45931.947995486109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45931.947995486109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45931.947995486109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45931.947995486109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45931.947995486109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45931.947995486109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45931.947995486109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45931.947995486109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45931.947995486109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45931.947995486109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45931.947995486109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45931.947995486109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45931.947995486109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45931.947995486109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45931.947995486109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45931.947995486109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45931.947995486109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45931.947995486109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45931.947995486109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45931.947995486109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45931.947995486109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45931.947995486109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45931.947995486109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45931.947995486109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45931.947995486109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45931.947995486109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45931.947995486109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45931.947995486109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45931.947995486109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45931.947995486109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45931.947995486109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45931.947995486109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45931.947995486109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45931.947995486109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45931.947995486109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45931.947995486109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45931.947995486109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45931.947995486109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45931.947995486109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45931.947995486109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45931.947995486109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45931.947995486109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45931.947995486109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45931.947995486109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45931.947995486109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45931.947995486109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45931.947995486109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45931.947995486109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45931.947995486109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45931.947995486109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45931.947995486109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45931.947995486109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45931.947995486109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45931.947995486109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45931.947995486109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45931.947995486109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45931.947995486109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45931.947995486109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45931.947995486109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45931.947995486109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45931.947995486109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45931.947995486109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45931.947995486109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45931.947995486109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45931.947995486109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45931.947995486109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45931.947995486109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45931.947995486109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45931.947995486109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45931.947995486109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45931.947995486109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45931.947995486109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45931.947995486109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45931.947995486109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45931.947995486109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45931.947995486109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45931.947995486109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45931.947995486109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45931.947995486109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45931.947995486109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45931.947995486109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45931.947995486109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45931.947995486109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45931.947995486109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45931.947995486109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45931.947995486109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45931.947995486109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45931.947995486109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45931.947995486109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45931.947995486109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45931.947995486109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45931.947995486109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45931.947995486109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45931.947995486109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45931.947995486109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45931.947995486109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45931.947995486109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45931.947995486109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45931.947995486109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45931.947995486109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45931.947995486109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45931.947995486109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45931.947995486109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45931.947995486109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45931.947995486109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45931.947995486109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45931.947995486109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45931.947995486109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45931.947995486109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45931.947995486109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45931.947995486109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45931.947995486109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45931.947995486109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45931.947995486109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45931.947995486109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45931.947995486109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45931.947995486109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45931.947995486109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45931.947995486109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45931.947995486109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45931.947995486109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45931.947995486109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45931.947995486109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45931.947995486109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45931.947995486109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45931.947995486109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45931.947995486109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45931.947995486109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45931.947995486109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45931.947995486109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45931.947995486109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45931.947995486109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45931.947995486109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45931.947995486109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45931.947995486109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45931.947995486109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45931.947995486109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45931.947995486109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45931.947995486109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45931.947995486109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45931.947995486109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45931.947995486109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45931.947995486109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45931.947995486109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45931.947995486109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45931.947995486109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45931.947995486109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45931.947995486109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45931.947995486109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45931.947995486109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45931.947995486109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45931.947995486109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45931.947995486109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45931.947995486109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45931.947995486109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45931.947995486109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45931.947995486109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45931.947995486109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45931.947995486109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45931.947995486109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45931.947995486109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45931.947995486109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45931.947995486109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45931.947995486109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45931.947995486109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45931.947995486109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45931.947995486109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45931.947995486109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45931.947995486109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45931.947995486109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45931.947995486109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45931.947995486109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45931.947995486109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45931.947995486109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45931.947995486109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45931.947995486109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45931.947995486109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45931.947995486109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45931.947995486109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45931.947995486109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45931.947995486109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45931.947995486109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45931.947995486109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45931.947995486109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45931.947995486109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45931.947995486109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45931.947995486109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45931.947995486109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45931.947995486109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45931.947995486109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45931.947995486109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45931.947995486109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45931.947995486109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45931.947995486109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45931.947995486109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45931.947995486109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45931.947995486109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45931.947995486109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45931.947995486109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45931.947995486109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45931.947995486109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45931.947995486109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45931.947995486109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45931.947995486109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45931.947995486109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45931.947995486109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45931.947995486109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45931.947995486109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45931.947995486109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45931.947995486109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45931.947995486109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45931.947995486109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45931.947995486109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45931.947995486109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45931.947995486109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45931.947995486109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45931.947995486109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45931.947995486109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45931.947995486109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45931.947995486109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45931.947995486109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45931.947995486109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45931.947995486109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45931.947995486109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45931.947995486109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45931.947995486109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45931.947995486109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45931.947995486109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45931.947995486109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45931.947995486109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45931.947995486109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45931.947995486109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45931.947995486109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45931.947995486109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45931.947995486109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45931.947995486109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45931.947995486109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45931.947995486109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45931.947995486109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45931.947995486109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45931.947995486109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45931.947995486109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45931.947995486109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45931.947995486109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45931.947995486109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45931.947995486109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45931.947995486109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45931.947995486109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45931.947995486109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45931.947995486109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45931.947995486109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45931.947995486109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45931.947995486109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45931.947995486109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45931.947995486109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45931.947995486109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45931.947995486109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45931.947995486109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45931.947995486109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45931.947995486109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45931.947995486109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45931.947995486109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45931.947995486109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45931.947995486109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45931.947995486109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45931.947995486109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45931.947995486109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45931.947995486109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45931.947995486109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45931.947995486109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45931.947995486109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45931.947995486109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45931.947995486109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45931.947995486109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45931.947995486109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45931.947995486109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45931.947995486109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45931.947995486109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45931.947995486109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45931.947995486109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45931.947995486109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45931.947995486109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45931.947995486109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45931.947995486109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45931.947995486109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45931.947995486109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45931.947995486109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45931.947995486109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45931.947995486109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45931.947995486109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45931.947995486109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45931.947995486109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45931.947995486109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45931.947995486109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45931.947995486109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45931.947995486109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45931.947995486109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45931.947995486109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45931.947995486109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45931.947995486109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45931.947995486109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45931.947995486109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45931.947995486109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45931.947995486109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45931.947995486109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45931.947995486109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45931.947995486109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45931.947995486109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45931.947995486109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45931.947995486109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45931.947995486109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45931.947995486109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45931.947995486109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45931.947995486109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45931.947995486109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45931.947995486109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45931.947995486109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45931.947995486109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45931.947995486109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45931.947995486109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45931.947995486109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45931.947995486109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45931.947995486109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45931.947995486109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45931.947995486109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45931.947995486109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45931.947995486109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45931.947995486109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45931.947995486109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45931.947995486109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45931.947995486109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45931.947995486109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45931.947995486109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45931.947995486109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45931.947995486109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45931.947995486109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45931.947995486109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45931.947995486109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45931.947995486109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45931.947995486109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45931.947995486109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45931.947995486109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45931.947995486109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45931.947995486109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45931.947995486109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45931.947995486109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45931.947995486109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45931.947995486109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45931.947995486109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45931.947995486109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45931.947995486109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45931.947995486109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45931.947995486109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45931.947995486109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45931.947995486109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45931.947995486109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45931.947995486109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45931.947995486109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45931.947995486109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45931.947995486109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45931.947995486109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45931.947995486109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45931.947995486109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45931.947995486109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45931.947995486109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45931.947995486109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45931.947995486109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45931.947995486109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45931.947995486109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45931.947995486109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45931.947995486109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45931.947995486109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45931.947995486109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45931.947995486109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45931.947995486109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45931.947995486109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45931.947995486109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45931.947995486109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45931.947995486109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45931.947995486109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45931.947995486109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45931.947995486109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45931.947995486109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45931.947995486109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45931.947995486109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45931.947995486109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45931.947995486109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45931.947995486109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45931.947995486109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45931.947995486109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45931.947995486109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45931.947995486109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45931.947995486109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45931.947995486109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45931.947995486109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45931.947995486109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45931.947995486109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45931.947995486109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45931.947995486109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45931.947995486109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45931.947995486109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45931.947995486109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45931.947995486109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45931.947995486109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45931.947995486109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45931.947995486109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45931.947995486109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45931.947995486109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45931.947995486109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45931.947995486109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45931.947995486109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45931.947995486109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45931.947995486109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45931.947995486109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45931.947995486109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45931.947995486109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45931.947995486109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45931.947995486109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45931.947995486109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45931.947995486109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45931.947995486109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45931.947995486109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45931.947995486109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45931.947995486109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45931.947995486109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45931.947995486109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45931.947995486109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45931.947995486109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45931.947995486109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45931.947995486109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45931.947995486109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45931.947995486109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45931.947995486109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45931.947995486109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45931.947995486109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45931.947995486109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45931.947995486109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45931.947995486109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45931.947995486109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45931.947995486109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45931.947995486109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45931.947995486109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45931.947995486109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45931.947995486109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45931.947995486109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45931.947995486109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45931.947995486109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45931.947995486109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45931.947995486109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45931.947995486109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45931.947995486109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45931.947995486109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45931.947995486109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45931.947995486109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45931.947995486109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45931.947995486109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45931.947995486109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45931.947995486109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45931.947995486109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45931.947995486109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45931.947995486109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45931.947995486109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45931.947995486109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45931.947995486109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45931.947995486109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45931.947995486109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45931.947995486109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45931.947995486109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45931.947995486109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45931.947995486109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45931.947995486109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45931.947995486109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45931.947995486109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45931.947995486109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45931.947995486109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45931.947995486109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45931.947995486109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45931.947995486109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45931.947995486109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45931.947995486109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45931.947995486109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45931.947995486109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45931.947995486109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45931.947995486109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45931.947995486109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45931.947995486109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45931.947995486109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45931.947995486109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45931.947995486109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45931.947995486109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45931.947995486109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45931.947995486109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45931.947995486109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45931.947995486109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45931.947995486109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45931.947995486109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45931.947995486109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45931.947995486109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45931.947995486109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45931.947995486109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45931.947995486109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45931.947995486109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45931.947995486109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45931.947995486109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45931.947995486109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45931.947995486109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45931.947995486109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45931.947995486109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45931.947995486109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45931.947995486109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45931.947995486109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45931.947995486109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45931.947995486109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45931.947995486109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45931.947995486109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45931.947995486109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45931.947995486109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45931.947995486109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45931.947995486109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45931.947995486109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45931.947995486109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45931.947995486109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45931.947995486109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45931.947995486109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45931.947995486109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45931.947995486109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45931.947995486109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45931.947995486109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45931.947995486109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45931.947995486109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45931.947995486109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45931.947995486109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45931.947995486109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45931.947995486109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45931.947995486109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45931.947995486109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45931.947995486109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45931.947995486109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45931.947995486109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45931.947995486109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45931.947995486109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45931.947995486109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45931.947995486109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45931.947995486109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45931.947995486109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45931.947995486109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45931.947995486109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45931.947995486109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45931.947995486109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45931.947995486109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45931.947995486109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45931.947995486109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45931.947995486109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45931.947995486109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45931.947995486109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45931.947995486109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45931.947995486109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45931.947995486109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45931.947995486109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45931.947995486109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45931.947995486109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45931.947995486109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45931.947995486109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45931.947995486109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45931.947995486109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45931.947995486109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45931.947995486109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45931.947995486109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45931.947995486109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45931.947995486109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45931.947995486109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45931.947995486109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45931.947995486109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45931.947995486109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45931.947995486109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45931.947995486109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45931.947995486109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45931.947995486109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45931.947995486109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45931.947995486109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45931.947995486109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45931.947995486109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45931.947995486109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45931.947995486109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45931.947995486109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45931.947995486109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45931.947995486109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45931.947995486109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45931.947995486109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45931.947995486109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45931.947995486109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45931.947995486109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45931.947995486109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45931.947995486109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45931.947995486109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45931.947995486109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45931.947995486109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45931.947995486109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45931.947995486109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45931.947995486109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45931.947995486109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45931.947995486109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45931.947995486109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45931.947995486109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45931.947995486109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45931.947995486109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45931.947995486109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45931.947995486109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45931.947995486109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45931.947995486109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45931.947995486109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45931.947995486109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45931.947995486109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45931.947995486109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45931.947995486109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45931.947995486109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45931.947995486109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45931.947995486109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45931.947995486109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45931.947995486109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45931.947995486109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45931.947995486109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45931.947995486109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45931.947995486109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45931.947995486109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45931.947995486109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45931.947995486109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45931.947995486109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45931.947995486109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45931.947995486109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45931.947995486109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45931.947995486109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45931.947995486109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45931.947995486109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45931.947995486109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45931.947995486109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45931.947995486109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45931.947995486109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45931.947995486109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45931.947995486109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45931.947995486109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45931.947995486109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45931.947995486109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45931.947995486109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45931.947995486109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45931.947995486109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45931.947995486109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45931.947995486109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45931.947995486109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45931.947995486109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45931.947995486109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45931.947995486109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45931.947995486109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45931.947995486109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45931.947995486109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45931.947995486109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45931.947995486109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45931.947995486109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45931.947995486109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45931.947995486109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45931.947995486109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45931.947995486109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45931.947995486109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45931.947995486109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45931.947995486109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45931.947995486109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45931.947995486109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45931.947995486109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45931.947995486109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45931.947995486109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45931.947995486109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45931.947995486109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45931.947995486109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45931.947995486109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45931.947995486109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45931.947995486109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45931.947995486109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45931.947995486109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45931.947995486109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45931.947995486109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45931.947995486109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45931.947995486109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45931.947995486109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45931.947995486109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45931.947995486109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45931.947995486109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45931.947995486109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45931.947995486109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45931.947995486109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45931.947995486109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45931.947995486109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45931.947995486109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45931.947995486109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45931.947995486109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45931.947995486109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45931.947995486109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45931.947995486109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45931.947995486109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45931.947995486109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45931.947995486109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45931.947995486109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45931.947995486109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45931.947995486109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45931.947995486109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45931.947995486109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45931.947995486109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45931.947995486109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45931.947995486109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45931.947995486109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45931.947995486109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45931.947995486109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45931.947995486109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45931.947995486109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45931.947995486109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45931.947995486109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45931.947995486109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45931.947995486109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45931.947995486109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45931.947995486109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45931.947995486109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45931.947995486109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45931.947995486109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45931.947995486109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45931.947995486109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45931.947995486109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45931.947995486109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45931.947995486109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45931.947995486109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45931.947995486109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45931.947995486109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45931.947995486109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45931.947995486109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45931.947995486109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45931.947995486109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45931.947995486109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45931.947995486109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45931.947995486109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45931.947995486109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45931.947995486109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45931.947995486109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45931.947995486109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45931.947995486109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45931.947995486109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45931.947995486109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45931.947995486109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45931.947995486109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45931.947995486109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45931.947995486109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45931.947995486109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45931.947995486109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45931.947995486109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45931.947995486109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45931.947995486109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45931.947995486109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45931.947995486109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45931.947995486109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45931.947995486109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45931.947995486109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45931.947995486109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45931.947995486109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45931.947995486109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45931.947995486109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45931.947995486109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45931.947995486109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45931.947995486109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45931.947995486109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45931.947995486109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45931.947995486109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45931.947995486109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45931.947995486109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45931.947995486109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45931.947995486109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45931.947995486109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45931.947995486109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45931.947995486109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45931.947995486109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45931.947995486109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45931.947995486109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45931.947995486109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45931.947995486109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45931.947995486109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45931.947995486109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45931.947995486109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45931.947995486109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45931.947995486109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45931.947995486109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45931.947995486109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45931.947995486109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45931.947995486109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45931.947995486109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45931.947995486109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45931.947995486109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45931.947995486109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45931.947995486109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45931.947995486109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45931.947995486109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45931.947995486109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45931.947995486109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45931.947995486109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45931.947995486109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45931.947995486109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45931.947995486109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45931.947995486109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45931.947995486109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45931.947995486109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45931.947995486109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45931.947995486109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45931.947995486109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45931.947995486109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45931.947995486109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45931.947995486109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45931.947995486109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45931.947995486109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45931.947995486109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45931.947995486109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45931.947995486109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45931.947995486109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45931.947995486109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45931.947995486109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45931.947995486109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45931.947995486109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45931.947995486109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45931.947995486109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45931.947995486109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45931.947995486109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45931.947995486109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45931.947995486109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45931.947995486109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45931.947995486109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45931.947995486109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45931.947995486109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45931.947995486109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45931.947995486109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45931.947995486109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45931.947995486109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45931.947995486109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45931.947995486109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45931.947995486109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45931.947995486109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45931.947995486109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45931.947995486109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45931.947995486109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45931.947995486109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45931.947995486109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45931.947995486109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45931.947995486109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45931.947995486109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45931.947995486109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45931.947995486109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45931.947995486109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45931.947995486109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45931.947995486109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45931.947995486109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45931.947995486109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45931.947995486109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45931.947995486109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45931.947995486109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45931.947995486109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45931.947995486109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45931.947995486109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45931.947995486109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45931.947995486109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45931.947995486109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45931.947995486109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45931.947995486109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45931.947995486109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45931.947995486109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45931.947995486109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45931.947995486109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45931.947995486109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45931.947995486109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45931.947995486109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45931.947995486109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45931.947995486109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45931.947995486109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45931.947995486109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45931.947995486109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45931.947995486109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45931.947995486109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45931.947995486109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45931.947995486109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45931.947995486109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45931.947995486109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45931.947995486109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45931.947995486109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45931.947995486109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45931.947995486109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45931.947995486109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45931.947995486109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45931.947995486109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45931.947995486109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45931.947995486109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45931.947995486109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45931.947995486109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45931.947995486109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45931.947995486109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45931.947995486109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45931.947995486109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45931.947995486109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45931.947995486109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45931.947995486109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45931.947995486109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45931.947995486109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45931.947995486109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45931.947995486109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45931.947995486109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45931.947995486109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45931.947995486109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45931.947995486109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45931.947995486109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45931.947995486109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45931.947995486109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45931.947995486109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45931.947995486109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45931.947995486109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45931.947995486109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45931.947995486109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45931.947995486109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45931.947995486109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45931.947995486109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45931.947995486109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45931.947995486109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45931.947995486109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45931.947995486109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45931.947995486109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45931.947995486109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45931.947995486109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45931.947995486109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45931.947995486109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45931.947995486109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45931.947995486109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45931.947995486109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45931.947995486109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45931.947995486109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45931.947995486109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45931.947995486109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45931.947995486109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45931.947995486109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45931.947995486109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45931.947995486109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45931.947995486109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45931.947995486109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45931.947995486109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45931.947995486109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45931.947995486109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45931.947995486109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45931.947995486109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45931.947995486109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45931.947995486109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45931.947995486109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45931.947995486109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45931.947995486109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45931.947995486109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45931.947995486109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45931.947995486109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45931.947995486109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45931.947995486109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45931.947995486109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45931.947995486109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45931.947995486109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45931.947995486109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45931.947995486109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45931.947995486109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45931.947995486109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45931.947995486109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45931.947995486109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45931.947995486109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45931.947995486109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45931.947995486109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45931.947995486109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45931.947995486109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45931.947995486109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45931.947995486109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45931.947995486109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45931.947995486109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45931.947995486109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45931.947995486109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45931.947995486109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45931.947995486109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45931.947995486109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45931.947995486109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45931.947995486109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45931.947995486109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45931.947995486109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45931.947995486109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45931.947995486109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45931.947995486109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45931.947995486109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45931.947995486109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45931.947995486109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45931.947995486109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45931.947995486109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45931.947995486109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45931.947995486109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45931.947995486109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45931.947995486109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45931.947995486109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45931.947995486109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45931.947995486109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45931.947995486109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45931.947995486109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45931.947995486109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45931.947995486109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45931.947995486109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45931.947995486109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45931.947995486109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45931.947995486109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45931.947995486109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45931.947995486109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45931.947995486109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45931.947995486109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45931.947995486109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45931.947995486109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45931.947995486109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45931.947995486109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45931.947995486109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45931.947995486109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45931.947995486109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45931.947995486109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45931.947995486109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45931.947995486109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45931.947995486109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45931.947995486109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45931.947995486109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45931.947995486109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45931.947995486109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45931.947995486109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45931.947995486109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45931.947995486109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45931.947995486109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45931.947995486109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45931.947995486109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45931.947995486109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45931.947995486109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45931.947995486109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45931.947995486109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45931.947995486109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45931.947995486109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45931.947995486109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45931.947995486109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45931.947995486109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45931.947995486109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45931.947995486109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45931.947995486109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45931.947995486109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45931.947995486109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45931.947995486109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45931.947995486109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45931.947995486109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45931.947995486109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45931.947995486109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45931.947995486109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45931.947995486109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45931.947995486109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45931.947995486109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45931.947995486109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45931.947995486109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45931.947995486109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45931.947995486109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45931.947995486109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45931.947995486109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45931.947995486109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45931.947995486109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45931.947995486109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45931.947995486109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45931.947995486109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45931.947995486109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45931.947995486109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45931.947995486109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45931.947995486109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45931.947995486109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45931.947995486109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45931.947995486109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45931.947995486109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45931.947995486109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45931.947995486109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45931.947995486109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45931.947995486109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45931.947995486109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45931.947995486109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45931.947995486109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45931.947995486109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45931.947995486109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45931.947995486109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45931.947995486109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45931.947995486109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45931.947995486109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45931.947995486109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45931.947995486109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45931.947995486109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45931.947995486109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45931.947995486109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45931.947995486109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45931.947995486109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45931.947995486109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45931.947995486109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45931.947995486109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45931.947995486109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45931.947995486109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45931.947995486109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45931.947995486109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45931.947995486109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45931.947995486109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45931.947995486109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45931.947995486109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45931.947995486109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45931.947995486109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45931.947995486109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45931.947995486109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45931.947995486109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45931.947995486109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45931.947995486109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45931.947995486109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45931.947995486109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45931.947995486109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45931.947995486109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45931.947995486109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45931.947995486109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45931.947995486109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45931.947995486109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45931.947995486109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45931.947995486109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45931.947995486109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45931.947995486109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45931.947995486109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45931.947995486109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45931.947995486109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45931.947995486109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45931.947995486109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45931.947995486109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45931.947995486109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45931.947995486109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45931.947995486109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45931.947995486109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45931.947995486109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45931.947995486109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45931.947995486109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45931.947995486109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45931.947995486109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45931.947995486109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45931.947995486109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45931.947995486109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45931.947995486109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45931.947995486109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45931.947995486109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45931.947995486109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45931.947995486109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45931.947995486109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45931.947995486109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45931.947995486109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45931.947995486109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45931.947995486109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45931.947995486109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45931.947995486109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45931.947995486109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45931.947995486109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45931.947995486109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45931.947995486109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45931.947995486109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45931.947995486109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45931.947995486109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45931.947995486109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45931.947995486109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45931.947995486109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45931.947995486109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45931.947995486109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45931.947995486109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45931.947995486109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45931.947995486109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45931.947995486109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45931.947995486109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45931.947995486109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45931.947995486109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45931.947995486109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45931.947995486109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45931.947995486109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45931.947995486109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45931.947995486109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45931.947995486109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45931.947995486109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45931.947995486109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45931.947995486109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45931.947995486109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45931.947995486109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45931.947995486109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45931.947995486109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45931.947995486109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45931.947995486109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45931.947995486109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45931.947995486109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45931.947995486109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45931.947995486109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45931.947995486109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45931.947995486109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45931.947995486109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45931.947995486109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45931.947995486109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45931.947995486109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45931.947995486109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45931.947995486109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45931.947995486109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45931.947995486109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45931.947995486109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45931.947995486109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45931.947995486109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45931.947995486109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45931.947995486109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45931.947995486109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45931.947995486109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45931.947995486109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45931.947995486109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45931.947995486109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45931.947995486109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45931.947995486109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45931.947995486109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45931.947995486109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45931.947995486109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45931.947995486109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45931.947995486109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45931.947995486109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45931.947995486109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45931.947995486109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45931.947995486109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45931.947995486109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45931.947995486109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45931.947995486109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45931.947995486109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45931.947995486109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45931.947995486109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45931.947995486109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228.4672778935128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1.0577177083323477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5.9106597218487877E-2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5.7501157352817245E-3</v>
      </c>
      <c r="H5" s="113">
        <v>45931.936539351853</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45931.947995486109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45931.947995486109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45931.947995486109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45931.947995486109</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45931.947995486109</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45931.947995486109</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45931.947995486109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45931.947995486109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45931.947995486109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45931.947995486109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45931.947995486109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45931.947995486109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45931.947995486109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45931.947995486109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45931.947995486109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45931.947995486109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45931.947995486109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45931.947995486109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45931.947995486109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45931.947995486109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45931.947995486109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45931.947995486109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45931.947995486109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45931.947995486109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45931.947995486109</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40.115935300920682</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5.7591181712923571</v>
      </c>
      <c r="H3" s="38">
        <v>45926.158159722225</v>
      </c>
      <c r="I3" s="37" t="str">
        <f>IFERROR(VLOOKUP(D3,DB!A:F,6,0),"")</f>
        <v>SCECO</v>
      </c>
      <c r="J3" s="37" t="str">
        <f>IFERROR(VLOOKUP(D3,DB!A:G,7,0),"")</f>
        <v>Good</v>
      </c>
      <c r="K3" s="37" t="s">
        <v>39071</v>
      </c>
      <c r="L3" s="37" t="str">
        <f>IFERROR(VLOOKUP(D3,DB!A:I,9,0),"")</f>
        <v>Latis</v>
      </c>
      <c r="M3" s="139"/>
    </row>
    <row r="4" spans="1:13" ht="15">
      <c r="A4" s="37"/>
      <c r="B4" s="144" t="str">
        <f>IFERROR(VLOOKUP(D4,DB!A:K,11,0),"")</f>
        <v>R5</v>
      </c>
      <c r="C4" s="37">
        <v>1</v>
      </c>
      <c r="D4" s="37" t="s">
        <v>35793</v>
      </c>
      <c r="E4" s="37" t="s">
        <v>38967</v>
      </c>
      <c r="F4" s="38"/>
      <c r="G4" s="39">
        <f ca="1">IFERROR(NOW()-F4,"-")</f>
        <v>45931.947995486109</v>
      </c>
      <c r="H4" s="38">
        <v>45931.915925925925</v>
      </c>
      <c r="I4" s="144" t="str">
        <f>IFERROR(VLOOKUP(D4,DB!A:F,6,0),"")</f>
        <v>Generator-SG</v>
      </c>
      <c r="J4" s="144" t="str">
        <f>IFERROR(VLOOKUP(D4,DB!A:G,7,0),"")</f>
        <v>Good</v>
      </c>
      <c r="K4" s="37" t="s">
        <v>39072</v>
      </c>
      <c r="L4" s="144" t="str">
        <f>IFERROR(VLOOKUP(D4,DB!A:I,9,0),"")</f>
        <v>Latis</v>
      </c>
      <c r="M4" s="139"/>
    </row>
    <row r="5" spans="1:13" ht="15">
      <c r="A5" s="37" t="s">
        <v>39073</v>
      </c>
      <c r="B5" s="37" t="str">
        <f>IFERROR(VLOOKUP(D5,DB!A:K,11,0),"")</f>
        <v>R5</v>
      </c>
      <c r="C5" s="37">
        <v>4</v>
      </c>
      <c r="D5" s="140" t="s">
        <v>38423</v>
      </c>
      <c r="E5" s="37" t="s">
        <v>39074</v>
      </c>
      <c r="F5" s="38">
        <v>45931.935115740744</v>
      </c>
      <c r="G5" s="39">
        <f ca="1">IFERROR(NOW()-F5,"-")</f>
        <v>1.2879745365353301E-2</v>
      </c>
      <c r="H5" s="38">
        <v>45931.924722222226</v>
      </c>
      <c r="I5" s="37" t="str">
        <f>IFERROR(VLOOKUP(D5,DB!A:F,6,0),"")</f>
        <v>SCECO</v>
      </c>
      <c r="J5" s="37" t="str">
        <f>IFERROR(VLOOKUP(D5,DB!A:G,7,0),"")</f>
        <v>Haj Removal</v>
      </c>
      <c r="K5" s="37" t="s">
        <v>39075</v>
      </c>
      <c r="L5" s="37" t="str">
        <f>IFERROR(VLOOKUP(D5,DB!A:I,9,0),"")</f>
        <v>Latis</v>
      </c>
      <c r="M5" s="139"/>
    </row>
    <row r="6" spans="1:13" ht="15">
      <c r="A6" s="37" t="s">
        <v>39073</v>
      </c>
      <c r="B6" s="37" t="str">
        <f>IFERROR(VLOOKUP(D6,DB!A:K,11,0),"")</f>
        <v>R5</v>
      </c>
      <c r="C6" s="37">
        <v>3</v>
      </c>
      <c r="D6" s="37" t="s">
        <v>38226</v>
      </c>
      <c r="E6" s="37" t="s">
        <v>39074</v>
      </c>
      <c r="F6" s="38">
        <v>45931.935115740744</v>
      </c>
      <c r="G6" s="39">
        <f ca="1">IFERROR(NOW()-F6,"-")</f>
        <v>1.2879745365353301E-2</v>
      </c>
      <c r="H6" s="38">
        <v>45931.924722222226</v>
      </c>
      <c r="I6" s="37" t="str">
        <f>IFERROR(VLOOKUP(D6,DB!A:F,6,0),"")</f>
        <v>SCECO</v>
      </c>
      <c r="J6" s="37" t="str">
        <f>IFERROR(VLOOKUP(D6,DB!A:G,7,0),"")</f>
        <v>Haj Removal</v>
      </c>
      <c r="K6" s="37" t="s">
        <v>39075</v>
      </c>
      <c r="L6" s="37" t="str">
        <f>IFERROR(VLOOKUP(D6,DB!A:I,9,0),"")</f>
        <v>Latis</v>
      </c>
      <c r="M6" s="139"/>
    </row>
    <row r="7" spans="1:13" ht="15">
      <c r="A7" s="37" t="s">
        <v>39073</v>
      </c>
      <c r="B7" s="37" t="str">
        <f>IFERROR(VLOOKUP(D7,DB!A:K,11,0),"")</f>
        <v>R5</v>
      </c>
      <c r="C7" s="37">
        <v>2</v>
      </c>
      <c r="D7" s="140" t="s">
        <v>38149</v>
      </c>
      <c r="E7" s="37" t="s">
        <v>39074</v>
      </c>
      <c r="F7" s="38">
        <v>45931.935115740744</v>
      </c>
      <c r="G7" s="39">
        <f ca="1">IFERROR(NOW()-F7,"-")</f>
        <v>1.2879745365353301E-2</v>
      </c>
      <c r="H7" s="38">
        <v>45931.924722222226</v>
      </c>
      <c r="I7" s="37" t="str">
        <f>IFERROR(VLOOKUP(D7,DB!A:F,6,0),"")</f>
        <v>SCECO</v>
      </c>
      <c r="J7" s="37" t="str">
        <f>IFERROR(VLOOKUP(D7,DB!A:G,7,0),"")</f>
        <v>Haj Removal</v>
      </c>
      <c r="K7" s="37" t="s">
        <v>39076</v>
      </c>
      <c r="L7" s="37" t="str">
        <f>IFERROR(VLOOKUP(D7,DB!A:I,9,0),"")</f>
        <v>Latis</v>
      </c>
      <c r="M7" s="139"/>
    </row>
    <row r="8" spans="1:13" ht="15">
      <c r="A8" s="37" t="s">
        <v>39073</v>
      </c>
      <c r="B8" s="37" t="str">
        <f>IFERROR(VLOOKUP(D8,DB!A:K,11,0),"")</f>
        <v>R5</v>
      </c>
      <c r="C8" s="37">
        <v>2</v>
      </c>
      <c r="D8" s="37" t="s">
        <v>38114</v>
      </c>
      <c r="E8" s="37" t="s">
        <v>39074</v>
      </c>
      <c r="F8" s="38">
        <v>45931.935115740744</v>
      </c>
      <c r="G8" s="39">
        <f ca="1">IFERROR(NOW()-F8,"-")</f>
        <v>1.2879745365353301E-2</v>
      </c>
      <c r="H8" s="38">
        <v>45931.924722222226</v>
      </c>
      <c r="I8" s="37" t="str">
        <f>IFERROR(VLOOKUP(D8,DB!A:F,6,0),"")</f>
        <v>SCECO</v>
      </c>
      <c r="J8" s="37" t="str">
        <f>IFERROR(VLOOKUP(D8,DB!A:G,7,0),"")</f>
        <v>Haj Removal</v>
      </c>
      <c r="K8" s="37" t="s">
        <v>39076</v>
      </c>
      <c r="L8" s="37" t="str">
        <f>IFERROR(VLOOKUP(D8,DB!A:I,9,0),"")</f>
        <v>Latis</v>
      </c>
      <c r="M8" s="139"/>
    </row>
    <row r="9" spans="1:13" ht="15">
      <c r="A9" s="37" t="s">
        <v>39073</v>
      </c>
      <c r="B9" s="37" t="str">
        <f>IFERROR(VLOOKUP(D9,DB!A:K,11,0),"")</f>
        <v>R5</v>
      </c>
      <c r="C9" s="37">
        <v>2</v>
      </c>
      <c r="D9" s="37" t="s">
        <v>38104</v>
      </c>
      <c r="E9" s="37" t="s">
        <v>39074</v>
      </c>
      <c r="F9" s="38">
        <v>45931.935115740744</v>
      </c>
      <c r="G9" s="39">
        <f ca="1">IFERROR(NOW()-F9,"-")</f>
        <v>1.2879745365353301E-2</v>
      </c>
      <c r="H9" s="38">
        <v>45931.924722222226</v>
      </c>
      <c r="I9" s="37" t="str">
        <f>IFERROR(VLOOKUP(D9,DB!A:F,6,0),"")</f>
        <v>SCECO</v>
      </c>
      <c r="J9" s="37" t="str">
        <f>IFERROR(VLOOKUP(D9,DB!A:G,7,0),"")</f>
        <v>Haj Removal</v>
      </c>
      <c r="K9" s="37" t="s">
        <v>39076</v>
      </c>
      <c r="L9" s="37" t="str">
        <f>IFERROR(VLOOKUP(D9,DB!A:I,9,0),"")</f>
        <v>Latis</v>
      </c>
      <c r="M9" s="139"/>
    </row>
    <row r="10" spans="1:13" ht="15">
      <c r="A10" s="37" t="s">
        <v>39073</v>
      </c>
      <c r="B10" s="37" t="str">
        <f>IFERROR(VLOOKUP(D10,DB!A:K,11,0),"")</f>
        <v>R5</v>
      </c>
      <c r="C10" s="37">
        <v>2</v>
      </c>
      <c r="D10" s="140" t="s">
        <v>38220</v>
      </c>
      <c r="E10" s="37" t="s">
        <v>39074</v>
      </c>
      <c r="F10" s="38">
        <v>45931.935115740744</v>
      </c>
      <c r="G10" s="39">
        <f ca="1">IFERROR(NOW()-F10,"-")</f>
        <v>1.2879745365353301E-2</v>
      </c>
      <c r="H10" s="38">
        <v>45931.924722222226</v>
      </c>
      <c r="I10" s="37" t="str">
        <f>IFERROR(VLOOKUP(D10,DB!A:F,6,0),"")</f>
        <v>SCECO</v>
      </c>
      <c r="J10" s="37" t="str">
        <f>IFERROR(VLOOKUP(D10,DB!A:G,7,0),"")</f>
        <v>Haj Removal</v>
      </c>
      <c r="K10" s="37" t="s">
        <v>39076</v>
      </c>
      <c r="L10" s="37" t="str">
        <f>IFERROR(VLOOKUP(D10,DB!A:I,9,0),"")</f>
        <v>Latis</v>
      </c>
      <c r="M10" s="139"/>
    </row>
    <row r="11" spans="1:13" ht="15">
      <c r="A11" s="37" t="s">
        <v>39073</v>
      </c>
      <c r="B11" s="37" t="str">
        <f>IFERROR(VLOOKUP(D11,DB!A:K,11,0),"")</f>
        <v>R5</v>
      </c>
      <c r="C11" s="37">
        <v>2</v>
      </c>
      <c r="D11" s="37" t="s">
        <v>38260</v>
      </c>
      <c r="E11" s="37" t="s">
        <v>39074</v>
      </c>
      <c r="F11" s="38">
        <v>45931.935115740744</v>
      </c>
      <c r="G11" s="39">
        <f ca="1">IFERROR(NOW()-F11,"-")</f>
        <v>1.2879745365353301E-2</v>
      </c>
      <c r="H11" s="38">
        <v>45931.924722222226</v>
      </c>
      <c r="I11" s="37" t="str">
        <f>IFERROR(VLOOKUP(D11,DB!A:F,6,0),"")</f>
        <v>SCECO</v>
      </c>
      <c r="J11" s="37" t="str">
        <f>IFERROR(VLOOKUP(D11,DB!A:G,7,0),"")</f>
        <v>Haj Removal</v>
      </c>
      <c r="K11" s="37" t="s">
        <v>39076</v>
      </c>
      <c r="L11" s="37" t="str">
        <f>IFERROR(VLOOKUP(D11,DB!A:I,9,0),"")</f>
        <v>Latis</v>
      </c>
      <c r="M11" s="139"/>
    </row>
    <row r="12" spans="1:13" ht="15">
      <c r="A12" s="37" t="s">
        <v>39073</v>
      </c>
      <c r="B12" s="37" t="str">
        <f>IFERROR(VLOOKUP(D12,DB!A:K,11,0),"")</f>
        <v>R5</v>
      </c>
      <c r="C12" s="37">
        <v>1</v>
      </c>
      <c r="D12" s="140" t="s">
        <v>38141</v>
      </c>
      <c r="E12" s="37" t="s">
        <v>39074</v>
      </c>
      <c r="F12" s="38">
        <v>45931.935115740744</v>
      </c>
      <c r="G12" s="39">
        <f ca="1">IFERROR(NOW()-F12,"-")</f>
        <v>1.2879745365353301E-2</v>
      </c>
      <c r="H12" s="38">
        <v>45931.924722222226</v>
      </c>
      <c r="I12" s="37" t="str">
        <f>IFERROR(VLOOKUP(D12,DB!A:F,6,0),"")</f>
        <v>SCECO</v>
      </c>
      <c r="J12" s="37" t="str">
        <f>IFERROR(VLOOKUP(D12,DB!A:G,7,0),"")</f>
        <v>Haj Removal</v>
      </c>
      <c r="K12" s="37" t="s">
        <v>39076</v>
      </c>
      <c r="L12" s="37" t="str">
        <f>IFERROR(VLOOKUP(D12,DB!A:I,9,0),"")</f>
        <v>Latis</v>
      </c>
      <c r="M12" s="139"/>
    </row>
    <row r="13" spans="1:13" ht="15">
      <c r="A13" s="37" t="s">
        <v>39073</v>
      </c>
      <c r="B13" s="37" t="str">
        <f>IFERROR(VLOOKUP(D13,DB!A:K,11,0),"")</f>
        <v>R5</v>
      </c>
      <c r="C13" s="37">
        <v>1</v>
      </c>
      <c r="D13" s="37" t="s">
        <v>38329</v>
      </c>
      <c r="E13" s="37" t="s">
        <v>39074</v>
      </c>
      <c r="F13" s="38">
        <v>45931.935115740744</v>
      </c>
      <c r="G13" s="39">
        <f ca="1">IFERROR(NOW()-F13,"-")</f>
        <v>1.2879745365353301E-2</v>
      </c>
      <c r="H13" s="38">
        <v>45931.924722222226</v>
      </c>
      <c r="I13" s="37" t="str">
        <f>IFERROR(VLOOKUP(D13,DB!A:F,6,0),"")</f>
        <v>SCECO</v>
      </c>
      <c r="J13" s="37" t="str">
        <f>IFERROR(VLOOKUP(D13,DB!A:G,7,0),"")</f>
        <v>Haj Removal</v>
      </c>
      <c r="K13" s="37" t="s">
        <v>39076</v>
      </c>
      <c r="L13" s="37" t="str">
        <f>IFERROR(VLOOKUP(D13,DB!A:I,9,0),"")</f>
        <v>Latis</v>
      </c>
      <c r="M13" s="139"/>
    </row>
    <row r="14" spans="1:13" ht="15">
      <c r="A14" s="37" t="s">
        <v>39073</v>
      </c>
      <c r="B14" s="37" t="str">
        <f>IFERROR(VLOOKUP(D14,DB!A:K,11,0),"")</f>
        <v>R5</v>
      </c>
      <c r="C14" s="37">
        <v>1</v>
      </c>
      <c r="D14" s="37" t="s">
        <v>38215</v>
      </c>
      <c r="E14" s="37" t="s">
        <v>39074</v>
      </c>
      <c r="F14" s="38">
        <v>45931.935115740744</v>
      </c>
      <c r="G14" s="39">
        <f ca="1">IFERROR(NOW()-F14,"-")</f>
        <v>1.2879745365353301E-2</v>
      </c>
      <c r="H14" s="38">
        <v>45931.924722222226</v>
      </c>
      <c r="I14" s="37" t="str">
        <f>IFERROR(VLOOKUP(D14,DB!A:F,6,0),"")</f>
        <v>SCECO</v>
      </c>
      <c r="J14" s="37" t="str">
        <f>IFERROR(VLOOKUP(D14,DB!A:G,7,0),"")</f>
        <v>Haj Removal</v>
      </c>
      <c r="K14" s="37" t="s">
        <v>39076</v>
      </c>
      <c r="L14" s="37" t="str">
        <f>IFERROR(VLOOKUP(D14,DB!A:I,9,0),"")</f>
        <v>Latis</v>
      </c>
      <c r="M14" s="139"/>
    </row>
    <row r="15" spans="1:13" ht="15">
      <c r="A15" s="37" t="s">
        <v>39073</v>
      </c>
      <c r="B15" s="37" t="str">
        <f>IFERROR(VLOOKUP(D15,DB!A:K,11,0),"")</f>
        <v>R5</v>
      </c>
      <c r="C15" s="37">
        <v>1</v>
      </c>
      <c r="D15" s="37" t="s">
        <v>38321</v>
      </c>
      <c r="E15" s="37" t="s">
        <v>39074</v>
      </c>
      <c r="F15" s="38">
        <v>45931.935115740744</v>
      </c>
      <c r="G15" s="39">
        <f ca="1">IFERROR(NOW()-F15,"-")</f>
        <v>1.2879745365353301E-2</v>
      </c>
      <c r="H15" s="38">
        <v>45931.924722222226</v>
      </c>
      <c r="I15" s="37" t="str">
        <f>IFERROR(VLOOKUP(D15,DB!A:F,6,0),"")</f>
        <v>SCECO</v>
      </c>
      <c r="J15" s="37" t="str">
        <f>IFERROR(VLOOKUP(D15,DB!A:G,7,0),"")</f>
        <v>Haj Removal</v>
      </c>
      <c r="K15" s="37" t="s">
        <v>39076</v>
      </c>
      <c r="L15" s="37" t="str">
        <f>IFERROR(VLOOKUP(D15,DB!A:I,9,0),"")</f>
        <v>Latis</v>
      </c>
      <c r="M15" s="139"/>
    </row>
    <row r="16" spans="1:13" ht="15">
      <c r="A16" s="37" t="s">
        <v>39073</v>
      </c>
      <c r="B16" s="37" t="str">
        <f>IFERROR(VLOOKUP(D16,DB!A:K,11,0),"")</f>
        <v>R5</v>
      </c>
      <c r="C16" s="37">
        <v>1</v>
      </c>
      <c r="D16" s="37" t="s">
        <v>38314</v>
      </c>
      <c r="E16" s="37" t="s">
        <v>39074</v>
      </c>
      <c r="F16" s="38">
        <v>45931.935115740744</v>
      </c>
      <c r="G16" s="39">
        <f ca="1">IFERROR(NOW()-F16,"-")</f>
        <v>1.2879745365353301E-2</v>
      </c>
      <c r="H16" s="38">
        <v>45931.924722222226</v>
      </c>
      <c r="I16" s="37" t="str">
        <f>IFERROR(VLOOKUP(D16,DB!A:F,6,0),"")</f>
        <v>SCECO</v>
      </c>
      <c r="J16" s="37" t="str">
        <f>IFERROR(VLOOKUP(D16,DB!A:G,7,0),"")</f>
        <v>Haj Removal</v>
      </c>
      <c r="K16" s="37" t="s">
        <v>39076</v>
      </c>
      <c r="L16" s="37" t="str">
        <f>IFERROR(VLOOKUP(D16,DB!A:I,9,0),"")</f>
        <v>Latis</v>
      </c>
      <c r="M16" s="139"/>
    </row>
    <row r="17" spans="1:13" ht="15">
      <c r="A17" s="37" t="s">
        <v>39073</v>
      </c>
      <c r="B17" s="37" t="str">
        <f>IFERROR(VLOOKUP(D17,DB!A:K,11,0),"")</f>
        <v>R5</v>
      </c>
      <c r="C17" s="37">
        <v>1</v>
      </c>
      <c r="D17" s="37" t="s">
        <v>38361</v>
      </c>
      <c r="E17" s="37" t="s">
        <v>39074</v>
      </c>
      <c r="F17" s="38">
        <v>45931.935115740744</v>
      </c>
      <c r="G17" s="39">
        <f ca="1">IFERROR(NOW()-F17,"-")</f>
        <v>1.2879745365353301E-2</v>
      </c>
      <c r="H17" s="38">
        <v>45931.924722222226</v>
      </c>
      <c r="I17" s="37" t="str">
        <f>IFERROR(VLOOKUP(D17,DB!A:F,6,0),"")</f>
        <v>SCECO</v>
      </c>
      <c r="J17" s="37" t="str">
        <f>IFERROR(VLOOKUP(D17,DB!A:G,7,0),"")</f>
        <v>Haj Removal</v>
      </c>
      <c r="K17" s="37" t="s">
        <v>39076</v>
      </c>
      <c r="L17" s="37" t="str">
        <f>IFERROR(VLOOKUP(D17,DB!A:I,9,0),"")</f>
        <v>Latis</v>
      </c>
      <c r="M17" s="139"/>
    </row>
    <row r="18" spans="1:13" ht="15">
      <c r="A18" s="37" t="s">
        <v>39073</v>
      </c>
      <c r="B18" s="37" t="str">
        <f>IFERROR(VLOOKUP(D18,DB!A:K,11,0),"")</f>
        <v>R5</v>
      </c>
      <c r="C18" s="37">
        <v>1</v>
      </c>
      <c r="D18" s="37" t="s">
        <v>38472</v>
      </c>
      <c r="E18" s="37" t="s">
        <v>39074</v>
      </c>
      <c r="F18" s="38">
        <v>45931.935115740744</v>
      </c>
      <c r="G18" s="39">
        <f ca="1">IFERROR(NOW()-F18,"-")</f>
        <v>1.2879745365353301E-2</v>
      </c>
      <c r="H18" s="38">
        <v>45931.924722222226</v>
      </c>
      <c r="I18" s="37" t="str">
        <f>IFERROR(VLOOKUP(D18,DB!A:F,6,0),"")</f>
        <v>SCECO</v>
      </c>
      <c r="J18" s="37" t="str">
        <f>IFERROR(VLOOKUP(D18,DB!A:G,7,0),"")</f>
        <v>Haj Removal</v>
      </c>
      <c r="K18" s="37" t="s">
        <v>39076</v>
      </c>
      <c r="L18" s="37" t="str">
        <f>IFERROR(VLOOKUP(D18,DB!A:I,9,0),"")</f>
        <v>Latis</v>
      </c>
      <c r="M18" s="139"/>
    </row>
    <row r="19" spans="1:13" ht="15">
      <c r="A19" s="37" t="s">
        <v>39073</v>
      </c>
      <c r="B19" s="37" t="str">
        <f>IFERROR(VLOOKUP(D19,DB!A:K,11,0),"")</f>
        <v>R5</v>
      </c>
      <c r="C19" s="37">
        <v>1</v>
      </c>
      <c r="D19" s="37" t="s">
        <v>38127</v>
      </c>
      <c r="E19" s="37" t="s">
        <v>39074</v>
      </c>
      <c r="F19" s="38">
        <v>45931.935115740744</v>
      </c>
      <c r="G19" s="39">
        <f ca="1">IFERROR(NOW()-F19,"-")</f>
        <v>1.2879745365353301E-2</v>
      </c>
      <c r="H19" s="38">
        <v>45931.924722222226</v>
      </c>
      <c r="I19" s="37" t="str">
        <f>IFERROR(VLOOKUP(D19,DB!A:F,6,0),"")</f>
        <v>SCECO</v>
      </c>
      <c r="J19" s="37" t="str">
        <f>IFERROR(VLOOKUP(D19,DB!A:G,7,0),"")</f>
        <v>Haj Removal</v>
      </c>
      <c r="K19" s="37" t="s">
        <v>39076</v>
      </c>
      <c r="L19" s="37" t="str">
        <f>IFERROR(VLOOKUP(D19,DB!A:I,9,0),"")</f>
        <v>Latis</v>
      </c>
      <c r="M19" s="139"/>
    </row>
    <row r="20" spans="1:13" ht="15">
      <c r="A20" s="37" t="s">
        <v>39073</v>
      </c>
      <c r="B20" s="37" t="str">
        <f>IFERROR(VLOOKUP(D20,DB!A:K,11,0),"")</f>
        <v>R5</v>
      </c>
      <c r="C20" s="37">
        <v>1</v>
      </c>
      <c r="D20" s="37" t="s">
        <v>38164</v>
      </c>
      <c r="E20" s="37" t="s">
        <v>39074</v>
      </c>
      <c r="F20" s="38">
        <v>45931.935115740744</v>
      </c>
      <c r="G20" s="39">
        <f ca="1">IFERROR(NOW()-F20,"-")</f>
        <v>1.2879745365353301E-2</v>
      </c>
      <c r="H20" s="38">
        <v>45931.924722222226</v>
      </c>
      <c r="I20" s="37" t="str">
        <f>IFERROR(VLOOKUP(D20,DB!A:F,6,0),"")</f>
        <v>SCECO</v>
      </c>
      <c r="J20" s="37" t="str">
        <f>IFERROR(VLOOKUP(D20,DB!A:G,7,0),"")</f>
        <v>Haj Removal</v>
      </c>
      <c r="K20" s="37" t="s">
        <v>39076</v>
      </c>
      <c r="L20" s="37" t="str">
        <f>IFERROR(VLOOKUP(D20,DB!A:I,9,0),"")</f>
        <v>Latis</v>
      </c>
      <c r="M20" s="139"/>
    </row>
    <row r="21" spans="1:13" ht="15">
      <c r="A21" s="37"/>
      <c r="B21" s="37" t="str">
        <f>IFERROR(VLOOKUP(D21,DB!A:K,11,0),"")</f>
        <v/>
      </c>
      <c r="C21" s="37"/>
      <c r="D21" s="37"/>
      <c r="E21" s="37"/>
      <c r="F21" s="38"/>
      <c r="G21" s="39">
        <f ca="1">IFERROR(NOW()-F21,"-")</f>
        <v>45931.947995486109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45931.947995486109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45931.947995486109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45931.947995486109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45931.947995486109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45931.947995486109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45931.947995486109</v>
      </c>
      <c r="H27" s="38"/>
      <c r="I27" s="37" t="str">
        <f>IFERROR(VLOOKUP(D27,DB!A:F,6,0),"")</f>
        <v/>
      </c>
      <c r="J27" s="37" t="str">
        <f>IFERROR(VLOOKUP(D27,DB!A:G,7,0),"")</f>
        <v/>
      </c>
      <c r="K27" s="37"/>
      <c r="L27" s="37" t="str">
        <f>IFERROR(VLOOKUP(D27,DB!A:I,9,0),"")</f>
        <v/>
      </c>
      <c r="M27" s="139"/>
    </row>
    <row r="28" spans="1:13" ht="15">
      <c r="A28" s="92"/>
      <c r="B28" s="92" t="str">
        <f>IFERROR(VLOOKUP(D28,DB!A:K,11,0),"")</f>
        <v/>
      </c>
      <c r="C28" s="92"/>
      <c r="D28" s="92"/>
      <c r="E28" s="92"/>
      <c r="F28" s="134"/>
      <c r="G28" s="135">
        <f ca="1">IFERROR(NOW()-F28,"-")</f>
        <v>45931.947995486109</v>
      </c>
      <c r="H28" s="134"/>
      <c r="I28" s="92" t="str">
        <f>IFERROR(VLOOKUP(D28,DB!A:F,6,0),"")</f>
        <v/>
      </c>
      <c r="J28" s="92" t="str">
        <f>IFERROR(VLOOKUP(D28,DB!A:G,7,0),"")</f>
        <v/>
      </c>
      <c r="K28" s="92"/>
      <c r="L28" s="92" t="str">
        <f>IFERROR(VLOOKUP(D28,DB!A:I,9,0),"")</f>
        <v/>
      </c>
      <c r="M28" s="139"/>
    </row>
    <row r="29" spans="1:13" ht="15">
      <c r="A29" s="37"/>
      <c r="B29" s="37" t="str">
        <f>IFERROR(VLOOKUP(D29,DB!A:K,11,0),"")</f>
        <v/>
      </c>
      <c r="C29" s="37"/>
      <c r="D29" s="37"/>
      <c r="E29" s="37"/>
      <c r="F29" s="38"/>
      <c r="G29" s="39">
        <f ca="1">IFERROR(NOW()-F29,"-")</f>
        <v>45931.947995486109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45931.947995486109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45931.947995486109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45931.947995486109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45931.947995486109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45931.947995486109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45931.947995486109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45931.947995486109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45931.947995486109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45931.947995486109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45931.947995486109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45931.947995486109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45931.947995486109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45931.947995486109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45931.947995486109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45931.947995486109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45931.947995486109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45931.947995486109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45931.947995486109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45931.947995486109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45931.947995486109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45931.947995486109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45931.947995486109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45931.947995486109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45931.947995486109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45931.947995486109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45931.947995486109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45931.947995486109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45931.947995486109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45931.947995486109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45931.947995486109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45931.947995486109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45931.947995486109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45931.947995486109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45931.947995486109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45931.947995486109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45931.947995486109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45931.947995486109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45931.947995486109</v>
      </c>
      <c r="H67" s="38"/>
      <c r="I67" s="37" t="str">
        <f>IFERROR(VLOOKUP(D67,DB!A:F,6,0),"")</f>
        <v/>
      </c>
      <c r="J67" s="37" t="str">
        <f>IFERROR(VLOOKUP(D67,DB!A:G,7,0),"")</f>
        <v/>
      </c>
      <c r="K67" s="37"/>
      <c r="L67" s="37" t="str">
        <f>IFERROR(VLOOKUP(D67,DB!A:I,9,0),"")</f>
        <v/>
      </c>
      <c r="M67" s="139"/>
    </row>
    <row r="68" spans="1:13" ht="15">
      <c r="A68" s="92"/>
      <c r="B68" s="92" t="str">
        <f>IFERROR(VLOOKUP(D68,DB!A:K,11,0),"")</f>
        <v/>
      </c>
      <c r="C68" s="92"/>
      <c r="D68" s="92"/>
      <c r="E68" s="92"/>
      <c r="F68" s="134"/>
      <c r="G68" s="135">
        <f ca="1">IFERROR(NOW()-F68,"-")</f>
        <v>45931.947995486109</v>
      </c>
      <c r="H68" s="134"/>
      <c r="I68" s="92" t="str">
        <f>IFERROR(VLOOKUP(D68,DB!A:F,6,0),"")</f>
        <v/>
      </c>
      <c r="J68" s="92" t="str">
        <f>IFERROR(VLOOKUP(D68,DB!A:G,7,0),"")</f>
        <v/>
      </c>
      <c r="K68" s="92"/>
      <c r="L68" s="92" t="str">
        <f>IFERROR(VLOOKUP(D68,DB!A:I,9,0),"")</f>
        <v/>
      </c>
      <c r="M68" s="139"/>
    </row>
    <row r="69" spans="1:13" ht="15">
      <c r="A69" s="37"/>
      <c r="B69" s="37" t="str">
        <f>IFERROR(VLOOKUP(D69,DB!A:K,11,0),"")</f>
        <v/>
      </c>
      <c r="C69" s="37"/>
      <c r="D69" s="37"/>
      <c r="E69" s="37"/>
      <c r="F69" s="38"/>
      <c r="G69" s="39">
        <f ca="1">IFERROR(NOW()-F69,"-")</f>
        <v>45931.947995486109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45931.947995486109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45931.947995486109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45931.947995486109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45931.947995486109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45931.947995486109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45931.947995486109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45931.947995486109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45931.947995486109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45931.947995486109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45931.947995486109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45931.947995486109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45931.947995486109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45931.947995486109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45931.947995486109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45931.947995486109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45931.947995486109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45931.947995486109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45931.947995486109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45931.947995486109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45931.947995486109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45931.947995486109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45931.947995486109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45931.947995486109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45931.947995486109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45931.947995486109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45931.947995486109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45931.947995486109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45931.947995486109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45931.947995486109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45931.947995486109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45931.947995486109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45931.947995486109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45931.947995486109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45931.947995486109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45931.947995486109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45931.947995486109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45931.947995486109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45931.947995486109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45931.947995486109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45931.947995486109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45931.947995486109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45931.947995486109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45931.947995486109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45931.947995486109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45931.947995486109</v>
      </c>
      <c r="H114" s="38"/>
      <c r="I114" s="37" t="str">
        <f>IFERROR(VLOOKUP(D114,DB!A:F,6,0),"")</f>
        <v/>
      </c>
      <c r="J114" s="37" t="str">
        <f>IFERROR(VLOOKUP(D114,DB!A:G,7,0),"")</f>
        <v/>
      </c>
      <c r="K114" s="37"/>
      <c r="L114" s="37" t="str">
        <f>IFERROR(VLOOKUP(D114,DB!A:I,9,0),"")</f>
        <v/>
      </c>
      <c r="M114" s="139"/>
    </row>
    <row r="115" spans="1:13" ht="15">
      <c r="A115" s="92"/>
      <c r="B115" s="92" t="str">
        <f>IFERROR(VLOOKUP(D115,DB!A:K,11,0),"")</f>
        <v/>
      </c>
      <c r="C115" s="92"/>
      <c r="D115" s="92"/>
      <c r="E115" s="92"/>
      <c r="F115" s="134"/>
      <c r="G115" s="135">
        <f ca="1">IFERROR(NOW()-F115,"-")</f>
        <v>45931.947995486109</v>
      </c>
      <c r="H115" s="134"/>
      <c r="I115" s="92" t="str">
        <f>IFERROR(VLOOKUP(D115,DB!A:F,6,0),"")</f>
        <v/>
      </c>
      <c r="J115" s="92" t="str">
        <f>IFERROR(VLOOKUP(D115,DB!A:G,7,0),"")</f>
        <v/>
      </c>
      <c r="K115" s="92"/>
      <c r="L115" s="92" t="str">
        <f>IFERROR(VLOOKUP(D115,DB!A:I,9,0),"")</f>
        <v/>
      </c>
      <c r="M115" s="139"/>
    </row>
    <row r="116" spans="1:13" ht="15">
      <c r="A116" s="92"/>
      <c r="B116" s="92" t="str">
        <f>IFERROR(VLOOKUP(D116,DB!A:K,11,0),"")</f>
        <v/>
      </c>
      <c r="C116" s="92"/>
      <c r="D116" s="92"/>
      <c r="E116" s="92"/>
      <c r="F116" s="134"/>
      <c r="G116" s="135">
        <f ca="1">IFERROR(NOW()-F116,"-")</f>
        <v>45931.947995486109</v>
      </c>
      <c r="H116" s="134"/>
      <c r="I116" s="92" t="str">
        <f>IFERROR(VLOOKUP(D116,DB!A:F,6,0),"")</f>
        <v/>
      </c>
      <c r="J116" s="92" t="str">
        <f>IFERROR(VLOOKUP(D116,DB!A:G,7,0),"")</f>
        <v/>
      </c>
      <c r="K116" s="92"/>
      <c r="L116" s="92" t="str">
        <f>IFERROR(VLOOKUP(D116,DB!A:I,9,0),"")</f>
        <v/>
      </c>
    </row>
    <row r="117" spans="1:13" ht="15">
      <c r="A117" s="37"/>
      <c r="B117" s="37" t="str">
        <f>IFERROR(VLOOKUP(D117,DB!A:K,11,0),"")</f>
        <v/>
      </c>
      <c r="C117" s="37"/>
      <c r="D117" s="37"/>
      <c r="E117" s="37"/>
      <c r="F117" s="38"/>
      <c r="G117" s="39">
        <f ca="1">IFERROR(NOW()-F117,"-")</f>
        <v>45931.947995486109</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45931.947995486109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45931.947995486109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45931.947995486109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45931.947995486109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45931.947995486109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45931.947995486109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45931.947995486109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45931.947995486109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45931.947995486109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45931.947995486109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45931.947995486109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45931.947995486109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45931.947995486109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45931.947995486109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45931.947995486109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45931.947995486109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45931.947995486109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45931.947995486109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45931.947995486109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45931.947995486109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45931.947995486109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45931.947995486109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45931.947995486109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45931.947995486109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45931.947995486109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45931.947995486109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45931.947995486109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45931.947995486109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45931.947995486109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45931.947995486109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45931.947995486109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45931.947995486109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45931.947995486109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45931.947995486109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45931.947995486109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45931.947995486109</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45931.947995486109</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45931.947995486109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45931.947995486109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45931.947995486109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45931.947995486109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45931.947995486109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45931.947995486109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45931.947995486109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45931.947995486109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45931.947995486109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45931.947995486109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45931.947995486109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45931.947995486109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45931.947995486109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45931.947995486109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45931.947995486109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45931.947995486109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45931.947995486109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45931.947995486109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45931.947995486109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45931.947995486109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45931.947995486109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45931.947995486109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45931.947995486109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45931.947995486109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45931.947995486109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45931.947995486109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45931.947995486109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45931.947995486109</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45931.947995486109</v>
      </c>
      <c r="H183" s="134"/>
      <c r="I183" s="92" t="str">
        <f>IFERROR(VLOOKUP(D183,DB!A:F,6,0),"")</f>
        <v/>
      </c>
      <c r="J183" s="92" t="str">
        <f>IFERROR(VLOOKUP(D183,DB!A:G,7,0),"")</f>
        <v/>
      </c>
      <c r="K183" s="92"/>
      <c r="L183" s="92" t="str">
        <f>IFERROR(VLOOKUP(D183,DB!A:I,9,0),"")</f>
        <v/>
      </c>
    </row>
    <row r="184" spans="1:12" ht="15">
      <c r="A184" s="37"/>
      <c r="B184" s="37" t="str">
        <f>IFERROR(VLOOKUP(D184,DB!A:K,11,0),"")</f>
        <v/>
      </c>
      <c r="C184" s="37"/>
      <c r="D184" s="37"/>
      <c r="E184" s="37"/>
      <c r="F184" s="38"/>
      <c r="G184" s="39">
        <f ca="1">IFERROR(NOW()-F184,"-")</f>
        <v>45931.947995486109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45931.947995486109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45931.947995486109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45931.947995486109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45931.947995486109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45931.947995486109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45931.947995486109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45931.947995486109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45931.947995486109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45931.947995486109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45931.947995486109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45931.947995486109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45931.947995486109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45931.947995486109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45931.947995486109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45931.947995486109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45931.947995486109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45931.947995486109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45931.947995486109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45931.947995486109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45931.947995486109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45931.947995486109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45931.947995486109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45931.947995486109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45931.947995486109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45931.947995486109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45931.947995486109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45931.947995486109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45931.947995486109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45931.947995486109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45931.947995486109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45931.947995486109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45931.947995486109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45931.947995486109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45931.947995486109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45931.947995486109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45931.947995486109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45931.947995486109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45931.947995486109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45931.947995486109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45931.947995486109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45931.947995486109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45931.947995486109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45931.947995486109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45931.947995486109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45931.947995486109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45931.947995486109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45931.947995486109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45931.947995486109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45931.947995486109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45931.947995486109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45931.947995486109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45931.947995486109</v>
      </c>
      <c r="H236" s="38"/>
      <c r="I236" s="37" t="str">
        <f>IFERROR(VLOOKUP(D236,DB!A:F,6,0),"")</f>
        <v/>
      </c>
      <c r="J236" s="37" t="str">
        <f>IFERROR(VLOOKUP(D236,DB!A:G,7,0),"")</f>
        <v/>
      </c>
      <c r="K236" s="37"/>
      <c r="L236" s="37" t="str">
        <f>IFERROR(VLOOKUP(D236,DB!A:I,9,0),"")</f>
        <v/>
      </c>
    </row>
    <row r="237" spans="1:12" ht="15">
      <c r="A237" s="92"/>
      <c r="B237" s="92" t="str">
        <f>IFERROR(VLOOKUP(D237,DB!A:K,11,0),"")</f>
        <v/>
      </c>
      <c r="C237" s="92"/>
      <c r="D237" s="92"/>
      <c r="E237" s="92"/>
      <c r="F237" s="134"/>
      <c r="G237" s="135">
        <f ca="1">IFERROR(NOW()-F237,"-")</f>
        <v>45931.947995486109</v>
      </c>
      <c r="H237" s="134"/>
      <c r="I237" s="92" t="str">
        <f>IFERROR(VLOOKUP(D237,DB!A:F,6,0),"")</f>
        <v/>
      </c>
      <c r="J237" s="92" t="str">
        <f>IFERROR(VLOOKUP(D237,DB!A:G,7,0),"")</f>
        <v/>
      </c>
      <c r="K237" s="92"/>
      <c r="L237" s="92" t="str">
        <f>IFERROR(VLOOKUP(D237,DB!A:I,9,0),"")</f>
        <v/>
      </c>
    </row>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4" ht="15"/>
    <row r="515" ht="15"/>
    <row r="516" ht="15"/>
    <row r="517" ht="15"/>
    <row r="518" ht="15"/>
    <row r="519" ht="15"/>
    <row r="520" ht="15"/>
    <row r="521"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6" ht="15"/>
    <row r="557" ht="15"/>
    <row r="558" ht="15"/>
    <row r="559" ht="15"/>
    <row r="560" ht="15"/>
    <row r="561" ht="15"/>
    <row r="562" ht="15"/>
    <row r="563" ht="15"/>
    <row r="564" ht="15"/>
    <row r="565" ht="15"/>
    <row r="567" ht="15"/>
    <row r="568" ht="15"/>
    <row r="569" ht="15"/>
    <row r="572" ht="15"/>
    <row r="573" ht="15"/>
    <row r="574" ht="15"/>
    <row r="575"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889" ht="15"/>
    <row r="890" ht="15"/>
    <row r="891" ht="15"/>
    <row r="892" ht="15"/>
    <row r="896" ht="15"/>
    <row r="897" ht="15"/>
    <row r="907" ht="15"/>
    <row r="912" ht="15"/>
    <row r="923" ht="15"/>
    <row r="924" ht="15"/>
    <row r="931" ht="15"/>
    <row r="932" ht="15"/>
    <row r="936" ht="15"/>
    <row r="937" ht="15"/>
    <row r="938" ht="15"/>
    <row r="945" ht="15"/>
    <row r="946" ht="15"/>
    <row r="947" ht="15"/>
    <row r="948" ht="15"/>
    <row r="950" ht="15"/>
    <row r="951" ht="15"/>
    <row r="952" ht="15"/>
    <row r="955" ht="15"/>
    <row r="956" ht="15"/>
    <row r="957" ht="15"/>
    <row r="958" ht="15"/>
    <row r="960" ht="15"/>
    <row r="961" ht="15"/>
    <row r="962" ht="15"/>
    <row r="963" ht="15"/>
    <row r="964" ht="15"/>
    <row r="965" ht="15"/>
    <row r="967" ht="15"/>
    <row r="968" ht="15"/>
    <row r="970" ht="15"/>
    <row r="971" ht="15"/>
    <row r="973" ht="15"/>
    <row r="974" ht="15"/>
    <row r="975" ht="15"/>
    <row r="977" ht="15"/>
    <row r="978" ht="15"/>
    <row r="979" ht="15"/>
    <row r="980" ht="15"/>
    <row r="981" ht="15"/>
    <row r="985" ht="15"/>
    <row r="986" ht="15"/>
    <row r="987" ht="15"/>
    <row r="988" ht="15"/>
    <row r="991" ht="15"/>
    <row r="992" ht="15"/>
    <row r="995" ht="15"/>
    <row r="1036" ht="15"/>
    <row r="1037" ht="15"/>
    <row r="1040" ht="15"/>
    <row r="1041" ht="15"/>
    <row r="1048" ht="15"/>
    <row r="1049" ht="15"/>
    <row r="1052" ht="15"/>
    <row r="1054" ht="15"/>
    <row r="1056" ht="15"/>
    <row r="1057" ht="15"/>
    <row r="1058" ht="15"/>
    <row r="1061" ht="15"/>
    <row r="1062" ht="15"/>
    <row r="1064" ht="15"/>
    <row r="1067" ht="15"/>
    <row r="1068" ht="15"/>
    <row r="1070" ht="15"/>
    <row r="1071" ht="15"/>
    <row r="1072" ht="15"/>
    <row r="1073" ht="15"/>
    <row r="1074" ht="15"/>
    <row r="1077" ht="15"/>
    <row r="1078" ht="15"/>
    <row r="1079" ht="15"/>
    <row r="1080" ht="15"/>
    <row r="1081" ht="15"/>
    <row r="1082" ht="15"/>
    <row r="1084" ht="15"/>
    <row r="1086" ht="15"/>
    <row r="1088" ht="15"/>
    <row r="1089" ht="15"/>
    <row r="1090" ht="15"/>
    <row r="1092" ht="15"/>
    <row r="1093" ht="15"/>
    <row r="1094" ht="15"/>
    <row r="1095" ht="15"/>
    <row r="1096" ht="15"/>
    <row r="1097" ht="15"/>
    <row r="1098" ht="15"/>
    <row r="1100" ht="15"/>
    <row r="1101" ht="15"/>
    <row r="1102" ht="15"/>
    <row r="1107" ht="15"/>
    <row r="1108" ht="15"/>
    <row r="1112" ht="15"/>
    <row r="1113" ht="15"/>
    <row r="1114" ht="15"/>
    <row r="1117" ht="15"/>
    <row r="1119" ht="15"/>
    <row r="1123" ht="15"/>
    <row r="1127" ht="15"/>
    <row r="1133" ht="15"/>
    <row r="1134" ht="15"/>
    <row r="1136" ht="15"/>
    <row r="1137" ht="15"/>
    <row r="1139" ht="15"/>
    <row r="1142" ht="15"/>
    <row r="1143" ht="15"/>
    <row r="1145" ht="15"/>
    <row r="1147" ht="15"/>
    <row r="1149" ht="15"/>
    <row r="1151" ht="15"/>
    <row r="1152" ht="15"/>
    <row r="1153" ht="15"/>
    <row r="1155" ht="15"/>
    <row r="1156" ht="15"/>
    <row r="1157" ht="15"/>
    <row r="1158" ht="15"/>
    <row r="1161" ht="15"/>
    <row r="1335" ht="15"/>
    <row r="1336" ht="15"/>
    <row r="1346" ht="15"/>
    <row r="1347" ht="15"/>
    <row r="1348" ht="15"/>
    <row r="1354" ht="15"/>
    <row r="1355" ht="15"/>
    <row r="1356" ht="15"/>
    <row r="1357" ht="15"/>
    <row r="1359" ht="15"/>
    <row r="1362" ht="15"/>
    <row r="1363" ht="15"/>
    <row r="1364" ht="15"/>
    <row r="1365" ht="15"/>
    <row r="1367" ht="15"/>
    <row r="1368" ht="15"/>
    <row r="1370" ht="15"/>
    <row r="1371" ht="15"/>
    <row r="1372" ht="15"/>
    <row r="1373" ht="15"/>
    <row r="1375" ht="15"/>
    <row r="1376" ht="15"/>
    <row r="1377" ht="15"/>
    <row r="1380" ht="15"/>
    <row r="1381" ht="15"/>
    <row r="1384" ht="15"/>
    <row r="1385" ht="15"/>
    <row r="1386" ht="15"/>
    <row r="1387" ht="15"/>
    <row r="1388" ht="15"/>
    <row r="1389" ht="15"/>
    <row r="1390" ht="15"/>
    <row r="1391" ht="15"/>
    <row r="1393" ht="15"/>
    <row r="1395" ht="15"/>
    <row r="1396" ht="15"/>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tabSelected="1"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2.8042802083291463</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5.1751482638865127</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0.1470001157358638</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39082</v>
      </c>
      <c r="B5" s="140" t="str">
        <f>IFERROR(VLOOKUP(D5,DB!A:K,11,0),"")</f>
        <v>R6</v>
      </c>
      <c r="C5" s="140">
        <v>2</v>
      </c>
      <c r="D5" s="140" t="s">
        <v>38941</v>
      </c>
      <c r="E5" s="140" t="s">
        <v>39078</v>
      </c>
      <c r="F5" s="141">
        <v>45931.827256944445</v>
      </c>
      <c r="G5" s="142">
        <f ca="1">IFERROR(NOW()-F5,"-")</f>
        <v>0.12073854166374076</v>
      </c>
      <c r="H5" s="141">
        <v>45931.799745370372</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5</v>
      </c>
      <c r="D6" s="140" t="s">
        <v>38885</v>
      </c>
      <c r="E6" s="140" t="s">
        <v>39078</v>
      </c>
      <c r="F6" s="141">
        <v>45931.947106481479</v>
      </c>
      <c r="G6" s="142">
        <f ca="1">IFERROR(NOW()-F6,"-")</f>
        <v>8.8900463015306741E-4</v>
      </c>
      <c r="H6" s="141" t="s">
        <v>39085</v>
      </c>
      <c r="I6" s="140" t="str">
        <f>IFERROR(VLOOKUP(D6,DB!A:F,6,0),"")</f>
        <v>SCECO</v>
      </c>
      <c r="J6" s="140" t="str">
        <f>IFERROR(VLOOKUP(D6,DB!A:G,7,0),"")</f>
        <v>Good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45931.947995486109</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45931.947995486109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45931.947995486109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45931.947995486109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45931.947995486109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45931.947995486109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45931.947995486109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45931.947995486109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45931.947995486109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45931.947995486109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45931.947995486109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45931.947995486109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45931.947995486109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45931.947995486109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45931.947995486109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45931.947995486109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45931.947995486109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45931.947995486109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45931.947995486109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45931.947995486109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45931.947995486109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45931.947995486109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45931.947995486109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45931.947995486109</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45931.947995486109</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45931.947995486109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45931.947995486109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45931.947995486109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45931.947995486109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45931.947995486109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45931.947995486109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45931.947995486109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45931.947995486109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45931.947995486109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45931.947995486109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45931.947995486109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45931.947995486109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45931.947995486109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45931.947995486109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45931.947995486109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45931.947995486109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45931.947995486109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45931.947995486109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45931.947995486109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45931.947995486109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45931.947995486109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45931.947995486109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45931.947995486109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45931.947995486109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45931.947995486109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45931.947995486109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45931.947995486109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45931.947995486109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45931.947995486109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45931.947995486109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45931.947995486109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45931.947995486109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45931.947995486109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45931.947995486109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45931.947995486109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45931.947995486109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45931.947995486109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45931.947995486109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45931.947995486109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45931.947995486109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45931.947995486109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45931.947995486109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45931.947995486109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45931.947995486109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45931.947995486109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45931.947995486109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45931.947995486109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45931.947995486109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45931.947995486109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45931.947995486109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45931.947995486109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45931.947995486109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45931.947995486109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45931.947995486109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45931.947995486109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45931.947995486109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45931.947995486109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45931.947995486109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45931.947995486109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45931.947995486109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45931.947995486109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45931.947995486109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45931.947995486109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45931.947995486109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45931.947995486109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45931.947995486109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45931.947995486109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45931.947995486109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45931.947995486109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45931.947995486109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45931.947995486109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45931.947995486109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45931.947995486109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45931.947995486109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45931.947995486109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45931.947995486109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45931.947995486109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45931.947995486109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45931.947995486109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45931.947995486109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45931.947995486109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45931.947995486109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45931.947995486109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45931.947995486109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45931.947995486109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45931.947995486109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45931.947995486109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45931.947995486109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45931.947995486109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45931.947995486109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45931.947995486109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45931.947995486109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45931.947995486109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45931.947995486109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45931.947995486109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45931.947995486109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45931.947995486109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45931.947995486109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45931.947995486109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45931.947995486109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45931.947995486109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45931.947995486109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45931.947995486109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45931.947995486109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45931.947995486109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45931.947995486109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45931.947995486109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45931.947995486109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45931.947995486109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45931.947995486109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45931.947995486109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45931.947995486109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45931.947995486109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45931.947995486109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45931.947995486109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45931.947995486109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45931.947995486109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45931.947995486109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45931.947995486109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45931.947995486109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45931.947995486109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45931.947995486109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45931.947995486109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45931.947995486109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45931.947995486109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45931.947995486109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45931.947995486109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45931.947995486109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45931.947995486109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45931.947995486109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45931.947995486109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45931.947995486109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45931.947995486109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45931.947995486109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45931.947995486109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45931.947995486109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45931.947995486109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45931.947995486109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45931.947995486109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45931.947995486109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45931.947995486109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45931.947995486109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45931.947995486109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45931.947995486109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45931.947995486109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45931.947995486109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45931.947995486109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45931.947995486109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45931.947995486109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45931.947995486109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45931.947995486109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45931.947995486109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45931.947995486109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45931.947995486109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45931.947995486109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45931.947995486109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45931.947995486109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45931.947995486109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45931.947995486109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45931.947995486109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45931.947995486109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45931.947995486109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45931.947995486109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45931.947995486109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45931.947995486109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45931.947995486109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45931.947995486109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45931.947995486109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45931.947995486109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45931.947995486109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45931.947995486109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45931.947995486109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45931.947995486109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45931.947995486109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45931.947995486109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45931.947995486109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45931.947995486109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45931.947995486109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45931.947995486109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45931.947995486109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45931.947995486109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45931.947995486109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45931.947995486109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45931.947995486109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45931.947995486109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45931.947995486109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45931.947995486109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45931.947995486109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45931.947995486109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45931.947995486109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45931.947995486109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45931.947995486109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45931.947995486109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45931.947995486109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45931.947995486109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45931.947995486109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45931.947995486109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45931.947995486109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45931.947995486109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45931.947995486109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45931.947995486109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45931.947995486109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45931.947995486109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45931.947995486109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45931.947995486109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45931.947995486109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45931.947995486109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45931.947995486109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45931.947995486109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45931.947995486109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45931.947995486109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45931.947995486109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45931.947995486109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45931.947995486109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45931.947995486109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45931.947995486109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45931.947995486109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45931.947995486109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45931.947995486109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45931.947995486109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45931.947995486109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45931.947995486109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45931.947995486109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45931.947995486109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45931.947995486109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45931.947995486109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45931.947995486109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45931.947995486109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45931.947995486109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45931.947995486109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45931.947995486109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45931.947995486109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45931.947995486109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45931.947995486109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45931.947995486109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45931.947995486109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45931.947995486109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45931.947995486109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45931.947995486109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45931.947995486109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45931.947995486109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45931.947995486109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45931.947995486109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45931.947995486109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45931.947995486109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45931.947995486109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45931.947995486109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45931.947995486109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45931.947995486109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45931.947995486109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45931.947995486109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45931.947995486109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45931.947995486109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45931.947995486109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45931.947995486109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45931.947995486109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45931.947995486109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45931.947995486109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45931.947995486109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45931.947995486109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45931.947995486109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45931.947995486109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45931.947995486109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45931.947995486109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45931.947995486109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45931.947995486109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45931.947995486109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45931.947995486109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45931.947995486109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45931.947995486109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45931.947995486109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45931.947995486109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45931.947995486109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45931.947995486109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45931.947995486109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45931.947995486109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45931.947995486109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45931.947995486109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45931.947995486109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45931.947995486109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45931.947995486109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45931.947995486109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45931.947995486109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45931.947995486109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45931.947995486109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45931.947995486109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45931.947995486109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45931.947995486109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45931.947995486109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45931.947995486109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45931.947995486109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45931.947995486109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45931.947995486109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45931.947995486109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45931.947995486109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45931.947995486109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45931.947995486109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45931.947995486109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45931.947995486109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45931.947995486109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45931.947995486109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45931.947995486109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45931.947995486109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45931.947995486109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45931.947995486109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45931.947995486109</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2025-10-01T19:47:44Z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