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762" documentId="13_ncr:1_{F6CB121F-512D-4AA6-A0C1-0FB36C537598}" xr6:coauthVersionLast="47" xr6:coauthVersionMax="47" xr10:uidLastSave="{F71F4A2E-4740-44D9-ADB5-EE20D14E7A81}"/>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10" i="3"/>
  <c r="G11" i="3"/>
  <c r="G12" i="3"/>
  <c r="G13" i="3"/>
  <c r="I3" i="4"/>
  <c r="J3" i="4"/>
  <c r="I3" i="6"/>
  <c r="I4" i="6"/>
  <c r="L10" i="3"/>
  <c r="J10" i="3"/>
  <c r="I10" i="3"/>
  <c r="B10" i="3"/>
  <c r="L3" i="6"/>
  <c r="L4" i="6"/>
  <c r="L2" i="6"/>
  <c r="J4" i="6"/>
  <c r="J3" i="6"/>
  <c r="J2" i="6"/>
  <c r="I2" i="6"/>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81" i="5"/>
  <c r="J81" i="5"/>
  <c r="I81" i="5"/>
  <c r="G81" i="5"/>
  <c r="B81"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<sst xmlns="http://schemas.openxmlformats.org/spreadsheetml/2006/main" count="178600" uniqueCount="39085">
  <si>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</si>
  <si>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</si>
  <si>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</si>
  <si>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</si>
  <si>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</si>
  <si>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</si>
  <si>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</si>
  <si>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</si>
  <si>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</si>
  <si>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</si>
  <si>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</si>
  <si>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</si>
  <si>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</si>
  <si>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</si>
  <si>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</si>
  <si>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</si>
  <si>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</si>
  <si>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</si>
  <si>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</si>
  <si>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</si>
  <si>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</si>
  <si>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</si>
  <si>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</si>
  <si>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</si>
  <si>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</si>
  <si>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</si>
  <si>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</si>
  <si>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</si>
  <si>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</si>
  <si>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</si>
  <si>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</si>
  <si>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</si>
  <si>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</si>
  <si>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</si>
  <si>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</si>
  <si>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</si>
  <si>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</si>
  <si>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</si>
  <si>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</si>
  <si>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</si>
  <si>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</si>
  <si>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</si>
  <si>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</si>
  <si>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</si>
  <si>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</si>
  <si>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</si>
  <si>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</si>
  <si>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</si>
  <si>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</si>
  <si>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</si>
  <si>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</si>
  <si>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</si>
  <si>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</si>
  <si>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</si>
  <si>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</si>
  <si>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</si>
  <si>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</si>
  <si>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</si>
  <si>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</si>
  <si>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</si>
  <si>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</si>
  <si>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</si>
  <si>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</si>
  <si>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</si>
  <si>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</si>
  <si>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</si>
  <si>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</si>
  <si>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</si>
  <si>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</si>
  <si>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</si>
  <si>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</si>
  <si>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</si>
  <si>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</si>
  <si>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</si>
  <si>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</si>
  <si>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</si>
  <si>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</si>
  <si>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</si>
  <si>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</si>
  <si>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</si>
  <si>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</si>
  <si>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</si>
  <si>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</si>
  <si>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</si>
  <si>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</si>
  <si>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</si>
  <si>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</si>
  <si>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</si>
  <si>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</si>
  <si>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</si>
  <si>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</si>
  <si>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</si>
  <si>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</si>
  <si>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</si>
  <si>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</si>
  <si>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</si>
  <si>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</si>
  <si>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</si>
  <si>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</si>
  <si>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</si>
  <si>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</si>
  <si>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</si>
  <si>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</si>
  <si>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</si>
  <si>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</si>
  <si>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</si>
  <si>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</si>
  <si>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</si>
  <si>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</si>
  <si>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</si>
  <si>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</si>
  <si>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</si>
  <si>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</si>
  <si>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</si>
  <si>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</si>
  <si>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</si>
  <si>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</si>
  <si>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</si>
  <si>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</si>
  <si>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</si>
  <si>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</si>
  <si>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</si>
  <si>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</si>
  <si>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</si>
  <si>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</si>
  <si>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</si>
  <si>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</si>
  <si>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</si>
  <si>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</si>
  <si>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</si>
  <si>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</si>
  <si>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</si>
  <si>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</si>
  <si>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</si>
  <si>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</si>
  <si>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</si>
  <si>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</si>
  <si>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</si>
  <si>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</si>
  <si>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</si>
  <si>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</si>
  <si>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</si>
  <si>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</si>
  <si>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</si>
  <si>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</si>
  <si>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</si>
  <si>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</si>
  <si>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</si>
  <si>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</si>
  <si>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</si>
  <si>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</si>
  <si>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</si>
  <si>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</si>
  <si>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</si>
  <si>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</si>
  <si>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</si>
  <si>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</si>
  <si>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</si>
  <si>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</si>
  <si>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</si>
  <si>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</si>
  <si>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</si>
  <si>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</si>
  <si>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</si>
  <si>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</si>
  <si>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</si>
  <si>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</si>
  <si>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</si>
  <si>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</si>
  <si>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</si>
  <si>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</si>
  <si>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</si>
  <si>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</si>
  <si>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</si>
  <si>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</si>
  <si>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</si>
  <si>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</si>
  <si>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</si>
  <si>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</si>
  <si>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</si>
  <si>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</si>
  <si>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</si>
  <si>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</si>
  <si>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</si>
  <si>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</si>
  <si>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</si>
  <si>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</si>
  <si>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</si>
  <si>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</si>
  <si>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</si>
  <si>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</si>
  <si>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</si>
  <si>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</si>
  <si>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</si>
  <si>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</si>
  <si>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</si>
  <si>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</si>
  <si>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</si>
  <si>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</si>
  <si>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</si>
  <si>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</si>
  <si>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</si>
  <si>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</si>
  <si>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</si>
  <si>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</si>
  <si>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</si>
  <si>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</si>
  <si>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</si>
  <si>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</si>
  <si>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</si>
  <si>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</si>
  <si>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</si>
  <si>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</si>
  <si>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</si>
  <si>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</si>
  <si>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</si>
  <si>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</si>
  <si>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</si>
  <si>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</si>
  <si>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</si>
  <si>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</si>
  <si>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</si>
  <si>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</si>
  <si>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</si>
  <si>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</si>
  <si>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</si>
  <si>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</si>
  <si>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</si>
  <si>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</si>
  <si>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</si>
  <si>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</si>
  <si>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</si>
  <si>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</si>
  <si>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</si>
  <si>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</si>
  <si>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</si>
  <si>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</si>
  <si>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</si>
  <si>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</si>
  <si>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</si>
  <si>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</si>
  <si>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</si>
  <si>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</si>
  <si>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</si>
  <si>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</si>
  <si>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</si>
  <si>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</si>
  <si>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</si>
  <si>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</si>
  <si>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</si>
  <si>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</si>
  <si>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</si>
  <si>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</si>
  <si>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</si>
  <si>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</si>
  <si>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</si>
  <si>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</si>
  <si>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</si>
  <si>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</si>
  <si>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</si>
  <si>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</si>
  <si>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</si>
  <si>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</si>
  <si>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</si>
  <si>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</si>
  <si>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</si>
  <si>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</si>
  <si>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</si>
  <si>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</si>
  <si>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</si>
  <si>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</si>
  <si>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</si>
  <si>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</si>
  <si>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</si>
  <si>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</si>
  <si>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</si>
  <si>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</si>
  <si>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</si>
  <si>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</si>
  <si>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</si>
  <si>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</si>
  <si>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</si>
  <si>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</si>
  <si>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</si>
  <si>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</si>
  <si>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</si>
  <si>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</si>
  <si>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</si>
  <si>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</si>
  <si>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</si>
  <si>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</si>
  <si>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</si>
  <si>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</si>
  <si>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</si>
  <si>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</si>
  <si>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</si>
  <si>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</si>
  <si>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</si>
  <si>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</si>
  <si>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</si>
  <si>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</si>
  <si>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</si>
  <si>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</si>
  <si>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</si>
  <si>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</si>
  <si>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</si>
  <si>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</si>
  <si>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</si>
  <si>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</si>
  <si>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</si>
  <si>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</si>
  <si>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</si>
  <si>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</si>
  <si>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</si>
  <si>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</si>
  <si>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</si>
  <si>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</si>
  <si>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</si>
  <si>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</si>
  <si>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</si>
  <si>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</si>
  <si>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</si>
  <si>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</si>
  <si>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</si>
  <si>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</si>
  <si>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</si>
  <si>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</si>
  <si>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</si>
  <si>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</si>
  <si>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</si>
  <si>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</si>
  <si>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</si>
  <si>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</si>
  <si>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</si>
  <si>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</si>
  <si>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</si>
  <si>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</si>
  <si>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</si>
  <si>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</si>
  <si>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</si>
  <si>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</si>
  <si>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</si>
  <si>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</si>
  <si>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</si>
  <si>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</si>
  <si>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</si>
  <si>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</si>
  <si>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</si>
  <si>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</si>
  <si>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</si>
  <si>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</si>
  <si>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</si>
  <si>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</si>
  <si>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</si>
  <si>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</si>
  <si>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</si>
  <si>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</si>
  <si>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</si>
  <si>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</si>
  <si>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</si>
  <si>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</si>
  <si>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</si>
  <si>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</si>
  <si>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</si>
  <si>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</si>
  <si>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</si>
  <si>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</si>
  <si>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</si>
  <si>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</si>
  <si>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</si>
  <si>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</si>
  <si>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</si>
  <si>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</si>
  <si>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</si>
  <si>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</si>
  <si>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</si>
  <si>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</si>
  <si>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</si>
  <si>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</si>
  <si>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</si>
  <si>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</si>
  <si>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</si>
  <si>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</si>
  <si>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</si>
  <si>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</si>
  <si>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</si>
  <si>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</si>
  <si>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</si>
  <si>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</si>
  <si>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</si>
  <si>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</si>
  <si>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</si>
  <si>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</si>
  <si>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</si>
  <si>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</si>
  <si>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</si>
  <si>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</si>
  <si>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</si>
  <si>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</si>
  <si>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</si>
  <si>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</si>
  <si>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</si>
  <si>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</si>
  <si>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</si>
  <si>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</si>
  <si>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</si>
  <si>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</si>
  <si>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</si>
  <si>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</si>
  <si>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</si>
  <si>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</si>
  <si>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</si>
  <si>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</si>
  <si>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</si>
  <si>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</si>
  <si>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</si>
  <si>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</si>
  <si>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</si>
  <si>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</si>
  <si>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</si>
  <si>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</si>
  <si>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</si>
  <si>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</si>
  <si>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</si>
  <si>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</si>
  <si>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</si>
  <si>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</si>
  <si>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</si>
  <si>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</si>
  <si>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</si>
  <si>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</si>
  <si>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</si>
  <si>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</si>
  <si>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</si>
  <si>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</si>
  <si>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</si>
  <si>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</si>
  <si>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</si>
  <si>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</si>
  <si>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</si>
  <si>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</si>
  <si>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</si>
  <si>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</si>
  <si>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</si>
  <si>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</si>
  <si>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</si>
  <si>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</si>
  <si>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</si>
  <si>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</si>
  <si>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</si>
  <si>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</si>
  <si>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</si>
  <si>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</si>
  <si>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</si>
  <si>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</si>
  <si>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</si>
  <si>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</si>
  <si>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</si>
  <si>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</si>
  <si>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</si>
  <si>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</si>
  <si>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</si>
  <si>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</si>
  <si>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</si>
  <si>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</si>
  <si>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</si>
  <si>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</si>
  <si>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</si>
  <si>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</si>
  <si>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</si>
  <si>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</si>
  <si>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</si>
  <si>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</si>
  <si>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</si>
  <si>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</si>
  <si>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</si>
  <si>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</si>
  <si>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</si>
  <si>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</si>
  <si>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</si>
  <si>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</si>
  <si>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</si>
  <si>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</si>
  <si>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</si>
  <si>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</si>
  <si>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</si>
  <si>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</si>
  <si>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</si>
  <si>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</si>
  <si>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</si>
  <si>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</si>
  <si>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</si>
  <si>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</si>
  <si>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</si>
  <si>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</si>
  <si>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</si>
  <si>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</si>
  <si>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</si>
  <si>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</si>
  <si>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</si>
  <si>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</si>
  <si>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</si>
  <si>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</si>
  <si>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</si>
  <si>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</si>
  <si>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</si>
  <si>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</si>
  <si>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</si>
  <si>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</si>
  <si>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</si>
  <si>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</si>
  <si>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</si>
  <si>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</si>
  <si>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</si>
  <si>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</si>
  <si>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</si>
  <si>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</si>
  <si>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</si>
  <si>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</si>
  <si>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</si>
  <si>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</si>
  <si>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</si>
  <si>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</si>
  <si>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</si>
  <si>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</si>
  <si>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</si>
  <si>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</si>
  <si>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</si>
  <si>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</si>
  <si>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</si>
  <si>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</si>
  <si>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</si>
  <si>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</si>
  <si>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</si>
  <si>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</si>
  <si>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</si>
  <si>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</si>
  <si>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</si>
  <si>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</si>
  <si>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</si>
  <si>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</si>
  <si>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</si>
  <si>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</si>
  <si>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</si>
  <si>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</si>
  <si>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</si>
  <si>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</si>
  <si>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</si>
  <si>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</si>
  <si>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</si>
  <si>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</si>
  <si>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</si>
  <si>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</si>
  <si>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</si>
  <si>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</si>
  <si>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</si>
  <si>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</si>
  <si>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</si>
  <si>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</si>
  <si>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</si>
  <si>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</si>
  <si>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</si>
  <si>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</si>
  <si>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</si>
  <si>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</si>
  <si>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</si>
  <si>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</si>
  <si>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</si>
  <si>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</si>
  <si>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</si>
  <si>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</si>
  <si>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</si>
  <si>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</si>
  <si>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</si>
  <si>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</si>
  <si>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</si>
  <si>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</si>
  <si>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</si>
  <si>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</si>
  <si>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</si>
  <si>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</si>
  <si>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</si>
  <si>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</si>
  <si>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</si>
  <si>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</si>
  <si>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</si>
  <si>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</si>
  <si>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</si>
  <si>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</si>
  <si>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</si>
  <si>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</si>
  <si>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</si>
  <si>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</si>
  <si>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</si>
  <si>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</si>
  <si>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</si>
  <si>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</si>
  <si>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</si>
  <si>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</si>
  <si>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</si>
  <si>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</si>
  <si>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</si>
  <si>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</si>
  <si>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</si>
  <si>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</si>
  <si>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</si>
  <si>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</si>
  <si>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</si>
  <si>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</si>
  <si>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</si>
  <si>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</si>
  <si>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</si>
  <si>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</si>
  <si>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</si>
  <si>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</si>
  <si>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</si>
  <si>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</si>
  <si>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</si>
  <si>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</si>
  <si>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</si>
  <si>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</si>
  <si>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</si>
  <si>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</si>
  <si>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</si>
  <si>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</si>
  <si>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</si>
  <si>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</si>
  <si>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</si>
  <si>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</si>
  <si>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</si>
  <si>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</si>
  <si>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</si>
  <si>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</si>
  <si>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</si>
  <si>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</si>
  <si>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</si>
  <si>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</si>
  <si>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</si>
  <si>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</si>
  <si>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</si>
  <si>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</si>
  <si>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</si>
  <si>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</si>
  <si>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</si>
  <si>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</si>
  <si>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</si>
  <si>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</si>
  <si>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</si>
  <si>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</si>
  <si>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</si>
  <si>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</si>
  <si>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</si>
  <si>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</si>
  <si>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</si>
  <si>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</si>
  <si>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</si>
  <si>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</si>
  <si>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</si>
  <si>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</si>
  <si>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</si>
  <si>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</si>
  <si>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</si>
  <si>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</si>
  <si>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</si>
  <si>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</si>
  <si>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</si>
  <si>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</si>
  <si>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</si>
  <si>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</si>
  <si>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</si>
  <si>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</si>
  <si>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</si>
  <si>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</si>
  <si>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</si>
  <si>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</si>
  <si>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</si>
  <si>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</si>
  <si>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</si>
  <si>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</si>
  <si>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</si>
  <si>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</si>
  <si>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</si>
  <si>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</si>
  <si>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</si>
  <si>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</si>
  <si>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</si>
  <si>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</si>
  <si>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</si>
  <si>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</si>
  <si>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</si>
  <si>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</si>
  <si>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</si>
  <si>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</si>
  <si>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</si>
  <si>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</si>
  <si>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</si>
  <si>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</si>
  <si>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</si>
  <si>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</si>
  <si>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</si>
  <si>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</si>
  <si>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</si>
  <si>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</si>
  <si>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</si>
  <si>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</si>
  <si>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</si>
  <si>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</si>
  <si>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</si>
  <si>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</si>
  <si>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</si>
  <si>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</si>
  <si>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</si>
  <si>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</si>
  <si>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</si>
  <si>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</si>
  <si>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</si>
  <si>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</si>
  <si>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</si>
  <si>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</si>
  <si>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</si>
  <si>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</si>
  <si>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</si>
  <si>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</si>
  <si>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</si>
  <si>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</si>
  <si>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</si>
  <si>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</si>
  <si>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</si>
  <si>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</si>
  <si>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</si>
  <si>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</si>
  <si>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</si>
  <si>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</si>
  <si>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</si>
  <si>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</si>
  <si>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</si>
  <si>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</si>
  <si>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</si>
  <si>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</si>
  <si>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</si>
  <si>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</si>
  <si>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</si>
  <si>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</si>
  <si>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</si>
  <si>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</si>
  <si>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</si>
  <si>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</si>
  <si>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</si>
  <si>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</si>
  <si>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</si>
  <si>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</si>
  <si>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</si>
  <si>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</si>
  <si>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</si>
  <si>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</si>
  <si>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</si>
  <si>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</si>
  <si>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</si>
  <si>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</si>
  <si>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</si>
  <si>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</si>
  <si>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</si>
  <si>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</si>
  <si>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</si>
  <si>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</si>
  <si>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</si>
  <si>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</si>
  <si>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</si>
  <si>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</si>
  <si>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</si>
  <si>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</si>
  <si>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</si>
  <si>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</si>
  <si>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</si>
  <si>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</si>
  <si>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</si>
  <si>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</si>
  <si>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</si>
  <si>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</si>
  <si>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</si>
  <si>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</si>
  <si>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</si>
  <si>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</si>
  <si>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</si>
  <si>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</si>
  <si>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</si>
  <si>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</si>
  <si>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</si>
  <si>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</si>
  <si>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</si>
  <si>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</si>
  <si>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</si>
  <si>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</si>
  <si>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</si>
  <si>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</si>
  <si>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</si>
  <si>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</si>
  <si>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</si>
  <si>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</si>
  <si>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</si>
  <si>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</si>
  <si>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</si>
  <si>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</si>
  <si>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</si>
  <si>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</si>
  <si>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</si>
  <si>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</si>
  <si>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</si>
  <si>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</si>
  <si>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</si>
  <si>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</si>
  <si>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</si>
  <si>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</si>
  <si>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</si>
  <si>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</si>
  <si>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</si>
  <si>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</si>
  <si>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</si>
  <si>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</si>
  <si>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</si>
  <si>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</si>
  <si>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</si>
  <si>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</si>
  <si>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</si>
  <si>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</si>
  <si>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</si>
  <si>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</si>
  <si>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</si>
  <si>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</si>
  <si>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</si>
  <si>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</si>
  <si>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</si>
  <si>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</si>
  <si>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</si>
  <si>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</si>
  <si>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</si>
  <si>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</si>
  <si>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</si>
  <si>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</si>
  <si>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</si>
  <si>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</si>
  <si>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</si>
  <si>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</si>
  <si>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</si>
  <si>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</si>
  <si>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</si>
  <si>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</si>
  <si>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</si>
  <si>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</si>
  <si>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</si>
  <si>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</si>
  <si>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</si>
  <si>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</si>
  <si>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</si>
  <si>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</si>
  <si>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</si>
  <si>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</si>
  <si>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</si>
  <si>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</si>
  <si>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</si>
  <si>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</si>
  <si>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</si>
  <si>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</si>
  <si>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</si>
  <si>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</si>
  <si>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</si>
  <si>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</si>
  <si>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</si>
  <si>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</si>
  <si>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</si>
  <si>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</si>
  <si>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</si>
  <si>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</si>
  <si>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</si>
  <si>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</si>
  <si>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</si>
  <si>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</si>
  <si>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</si>
  <si>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</si>
  <si>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</si>
  <si>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</si>
  <si>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</si>
  <si>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</si>
  <si>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</si>
  <si>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</si>
  <si>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</si>
  <si>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</si>
  <si>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</si>
  <si>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</si>
  <si>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</si>
  <si>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</si>
  <si>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</si>
  <si>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</si>
  <si>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</si>
  <si>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</si>
  <si>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</si>
  <si>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</si>
  <si>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</si>
  <si>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</si>
  <si>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</si>
  <si>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</si>
  <si>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</si>
  <si>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</si>
  <si>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</si>
  <si>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</si>
  <si>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</si>
  <si>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</si>
  <si>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</si>
  <si>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</si>
  <si>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</si>
  <si>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</si>
  <si>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</si>
  <si>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</si>
  <si>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</si>
  <si>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</si>
  <si>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</si>
  <si>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</si>
  <si>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</si>
  <si>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</si>
  <si>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</si>
  <si>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</si>
  <si>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</si>
  <si>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</si>
  <si>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</si>
  <si>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</si>
  <si>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</si>
  <si>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</si>
  <si>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</si>
  <si>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</si>
  <si>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</si>
  <si>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</si>
  <si>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</si>
  <si>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</si>
  <si>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</si>
  <si>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</si>
  <si>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</si>
  <si>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</si>
  <si>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</si>
  <si>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</si>
  <si>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</si>
  <si>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</si>
  <si>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</si>
  <si>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</si>
  <si>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</si>
  <si>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</si>
  <si>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</si>
  <si>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</si>
  <si>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</si>
  <si>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</si>
  <si>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</si>
  <si>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</si>
  <si>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</si>
  <si>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</si>
  <si>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</si>
  <si>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</si>
  <si>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</si>
  <si>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</si>
  <si>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</si>
  <si>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</si>
  <si>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</si>
  <si>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</si>
  <si>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</si>
  <si>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</si>
  <si>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</si>
  <si>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</si>
  <si>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</si>
  <si>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</si>
  <si>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</si>
  <si>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</si>
  <si>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</si>
  <si>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</si>
  <si>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</si>
  <si>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</si>
  <si>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</si>
  <si>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</si>
  <si>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</si>
  <si>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</si>
  <si>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</si>
  <si>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</si>
  <si>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</si>
  <si>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</si>
  <si>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</si>
  <si>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</si>
  <si>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</si>
  <si>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</si>
  <si>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</si>
  <si>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</si>
  <si>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</si>
  <si>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</si>
  <si>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</si>
  <si>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</si>
  <si>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</si>
  <si>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</si>
  <si>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</si>
  <si>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</si>
  <si>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</si>
  <si>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</si>
  <si>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</si>
  <si>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</si>
  <si>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</si>
  <si>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</si>
  <si>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</si>
  <si>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</si>
  <si>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</si>
  <si>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</si>
  <si>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</si>
  <si>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</si>
  <si>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</si>
  <si>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</si>
  <si>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</si>
  <si>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</si>
  <si>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</si>
  <si>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</si>
  <si>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</si>
  <si>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</si>
  <si>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</si>
  <si>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</si>
  <si>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</si>
  <si>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</si>
  <si>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</si>
  <si>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</si>
  <si>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</si>
  <si>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</si>
  <si>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</si>
  <si>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</si>
  <si>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</si>
  <si>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</si>
  <si>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</si>
  <si>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</si>
  <si>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</si>
  <si>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</si>
  <si>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</si>
  <si>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</si>
  <si>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</si>
  <si>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</si>
  <si>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</si>
  <si>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</si>
  <si>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</si>
  <si>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</si>
  <si>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</si>
  <si>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</si>
  <si>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</si>
  <si>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</si>
  <si>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</si>
  <si>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</si>
  <si>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</si>
  <si>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</si>
  <si>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</si>
  <si>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</si>
  <si>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</si>
  <si>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</si>
  <si>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</si>
  <si>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</si>
  <si>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</si>
  <si>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</si>
  <si>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</si>
  <si>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</si>
  <si>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</si>
  <si>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</si>
  <si>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</si>
  <si>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</si>
  <si>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</si>
  <si>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</si>
  <si>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</si>
  <si>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</si>
  <si>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</si>
  <si>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</si>
  <si>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</si>
  <si>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</si>
  <si>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</si>
  <si>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</si>
  <si>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</si>
  <si>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</si>
  <si>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</si>
  <si>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</si>
  <si>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</si>
  <si>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</si>
  <si>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</si>
  <si>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</si>
  <si>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</si>
  <si>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</si>
  <si>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</si>
  <si>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</si>
  <si>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</si>
  <si>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</si>
  <si>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</si>
  <si>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</si>
  <si>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</si>
  <si>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</si>
  <si>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</si>
  <si>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</si>
  <si>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</si>
  <si>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</si>
  <si>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</si>
  <si>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</si>
  <si>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</si>
  <si>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</si>
  <si>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</si>
  <si>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</si>
  <si>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</si>
  <si>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</si>
  <si>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</si>
  <si>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</si>
  <si>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</si>
  <si>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</si>
  <si>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</si>
  <si>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</si>
  <si>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</si>
  <si>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</si>
  <si>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</si>
  <si>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</si>
  <si>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</si>
  <si>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</si>
  <si>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</si>
  <si>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</si>
  <si>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</si>
  <si>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</si>
  <si>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</si>
  <si>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</si>
  <si>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</si>
  <si>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</si>
  <si>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</si>
  <si>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</si>
  <si>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</si>
  <si>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</si>
  <si>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</si>
  <si>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</si>
  <si>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</si>
  <si>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</si>
  <si>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</si>
  <si>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</si>
  <si>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</si>
  <si>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</si>
  <si>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</si>
  <si>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</si>
  <si>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</si>
  <si>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</si>
  <si>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</si>
  <si>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</si>
  <si>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</si>
  <si>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</si>
  <si>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</si>
  <si>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</si>
  <si>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</si>
  <si>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</si>
  <si>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</si>
  <si>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</si>
  <si>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</si>
  <si>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</si>
  <si>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</si>
  <si>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</si>
  <si>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</si>
  <si>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</si>
  <si>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</si>
  <si>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</si>
  <si>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</si>
  <si>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</si>
  <si>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</si>
  <si>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</si>
  <si>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</si>
  <si>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</si>
  <si>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</si>
  <si>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</si>
  <si>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</si>
  <si>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</si>
  <si>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</si>
  <si>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</si>
  <si>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</si>
  <si>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</si>
  <si>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</si>
  <si>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</si>
  <si>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</si>
  <si>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</si>
  <si>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</si>
  <si>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</si>
  <si>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</si>
  <si>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</si>
  <si>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</si>
  <si>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</si>
  <si>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</si>
  <si>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</si>
  <si>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</si>
  <si>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</si>
  <si>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</si>
  <si>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</si>
  <si>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</si>
  <si>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</si>
  <si>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</si>
  <si>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</si>
  <si>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</si>
  <si>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</si>
  <si>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</si>
  <si>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</si>
  <si>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</si>
  <si>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</si>
  <si>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</si>
  <si>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</si>
  <si>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</si>
  <si>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</si>
  <si>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</si>
  <si>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</si>
  <si>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</si>
  <si>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</si>
  <si>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</si>
  <si>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</si>
  <si>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</si>
  <si>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</si>
  <si>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</si>
  <si>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</si>
  <si>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</si>
  <si>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</si>
  <si>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</si>
  <si>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</si>
  <si>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</si>
  <si>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</si>
  <si>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</si>
  <si>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</si>
  <si>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</si>
  <si>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</si>
  <si>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</si>
  <si>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</si>
  <si>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</si>
  <si>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</si>
  <si>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</si>
  <si>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</si>
  <si>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</si>
  <si>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</si>
  <si>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</si>
  <si>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</si>
  <si>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</si>
  <si>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</si>
  <si>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</si>
  <si>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</si>
  <si>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</si>
  <si>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</si>
  <si>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</si>
  <si>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</si>
  <si>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</si>
  <si>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</si>
  <si>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</si>
  <si>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</si>
  <si>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</si>
  <si>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</si>
  <si>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</si>
  <si>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</si>
  <si>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</si>
  <si>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</si>
  <si>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</si>
  <si>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</si>
  <si>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</si>
  <si>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</si>
  <si>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</si>
  <si>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</si>
  <si>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</si>
  <si>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</si>
  <si>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</si>
  <si>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</si>
  <si>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</si>
  <si>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</si>
  <si>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</si>
  <si>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</si>
  <si>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</si>
  <si>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</si>
  <si>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</si>
  <si>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</si>
  <si>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</si>
  <si>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</si>
  <si>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</si>
  <si>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</si>
  <si>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</si>
  <si>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</si>
  <si>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</si>
  <si>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</si>
  <si>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</si>
  <si>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</si>
  <si>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</si>
  <si>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</si>
  <si>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</si>
  <si>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</si>
  <si>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</si>
  <si>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</si>
  <si>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</si>
  <si>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</si>
  <si>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</si>
  <si>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</si>
  <si>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</si>
  <si>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</si>
  <si>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</si>
  <si>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</si>
  <si>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</si>
  <si>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</si>
  <si>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</si>
  <si>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</si>
  <si>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</si>
  <si>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</si>
  <si>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</si>
  <si>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</si>
  <si>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</si>
  <si>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</si>
  <si>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</si>
  <si>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</si>
  <si>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</si>
  <si>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</si>
  <si>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</si>
  <si>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</si>
  <si>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</si>
  <si>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</si>
  <si>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</si>
  <si>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</si>
  <si>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</si>
  <si>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</si>
  <si>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</si>
  <si>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</si>
  <si>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</si>
  <si>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</si>
  <si>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</si>
  <si>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</si>
  <si>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</si>
  <si>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</si>
  <si>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</si>
  <si>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</si>
  <si>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</si>
  <si>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</si>
  <si>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</si>
  <si>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</si>
  <si>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</si>
  <si>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</si>
  <si>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</si>
  <si>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</si>
  <si>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</si>
  <si>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</si>
  <si>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</si>
  <si>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</si>
  <si>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</si>
  <si>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</si>
  <si>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</si>
  <si>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</si>
  <si>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</si>
  <si>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</si>
  <si>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</si>
  <si>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</si>
  <si>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</si>
  <si>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</si>
  <si>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</si>
  <si>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</si>
  <si>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</si>
  <si>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</si>
  <si>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</si>
  <si>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</si>
  <si>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</si>
  <si>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</si>
  <si>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</si>
  <si>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</si>
  <si>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</si>
  <si>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</si>
  <si>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</si>
  <si>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</si>
  <si>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</si>
  <si>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</si>
  <si>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</si>
  <si>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</si>
  <si>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</si>
  <si>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</si>
  <si>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</si>
  <si>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</si>
  <si>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</si>
  <si>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</si>
  <si>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</si>
  <si>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</si>
  <si>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</si>
  <si>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</si>
  <si>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</si>
  <si>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</si>
  <si>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</si>
  <si>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</si>
  <si>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</si>
  <si>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</si>
  <si>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</si>
  <si>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</si>
  <si>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</si>
  <si>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</si>
  <si>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</si>
  <si>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</si>
  <si>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</si>
  <si>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</si>
  <si>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</si>
  <si>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</si>
  <si>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</si>
  <si>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</si>
  <si>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</si>
  <si>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</si>
  <si>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</si>
  <si>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</si>
  <si>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</si>
  <si>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</si>
  <si>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</si>
  <si>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</si>
  <si>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</si>
  <si>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</si>
  <si>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</si>
  <si>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</si>
  <si>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</si>
  <si>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</si>
  <si>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</si>
  <si>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</si>
  <si>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</si>
  <si>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</si>
  <si>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</si>
  <si>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</si>
  <si>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</si>
  <si>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</si>
  <si>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</si>
  <si>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</si>
  <si>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</si>
  <si>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</si>
  <si>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</si>
  <si>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</si>
  <si>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</si>
  <si>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</si>
  <si>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</si>
  <si>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</si>
  <si>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</si>
  <si>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</si>
  <si>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</si>
  <si>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</si>
  <si>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</si>
  <si>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</si>
  <si>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</si>
  <si>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</si>
  <si>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</si>
  <si>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</si>
  <si>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</si>
  <si>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</si>
  <si>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</si>
  <si>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</si>
  <si>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</si>
  <si>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</si>
  <si>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</si>
  <si>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</si>
  <si>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</si>
  <si>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</si>
  <si>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</si>
  <si>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</si>
  <si>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</si>
  <si>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</si>
  <si>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</si>
  <si>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</si>
  <si>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</si>
  <si>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</si>
  <si>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</si>
  <si>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</si>
  <si>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</si>
  <si>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</si>
  <si>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</si>
  <si>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</si>
  <si>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</si>
  <si>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</si>
  <si>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</si>
  <si>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</si>
  <si>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</si>
  <si>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</si>
  <si>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</si>
  <si>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</si>
  <si>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</si>
  <si>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</si>
  <si>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</si>
  <si>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</si>
  <si>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</si>
  <si>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</si>
  <si>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</si>
  <si>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</si>
  <si>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</si>
  <si>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</si>
  <si>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</si>
  <si>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</si>
  <si>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</si>
  <si>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</si>
  <si>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</si>
  <si>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</si>
  <si>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</si>
  <si>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</si>
  <si>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</si>
  <si>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</si>
  <si>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</si>
  <si>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</si>
  <si>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</si>
  <si>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</si>
  <si>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</si>
  <si>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</si>
  <si>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</si>
  <si>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</si>
  <si>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</si>
  <si>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</si>
  <si>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</si>
  <si>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</si>
  <si>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</si>
  <si>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</si>
  <si>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</si>
  <si>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</si>
  <si>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</si>
  <si>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</si>
  <si>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</si>
  <si>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</si>
  <si>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</si>
  <si>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</si>
  <si>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</si>
  <si>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</si>
  <si>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</si>
  <si>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</si>
  <si>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</si>
  <si>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</si>
  <si>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</si>
  <si>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</si>
  <si>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</si>
  <si>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</si>
  <si>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</si>
  <si>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</si>
  <si>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</si>
  <si>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</si>
  <si>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</si>
  <si>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</si>
  <si>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</si>
  <si>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</si>
  <si>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</si>
  <si>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</si>
  <si>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</si>
  <si>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</si>
  <si>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</si>
  <si>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</si>
  <si>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</si>
  <si>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</si>
  <si>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</si>
  <si>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</si>
  <si>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</si>
  <si>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</si>
  <si>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</si>
  <si>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</si>
  <si>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</si>
  <si>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</si>
  <si>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</si>
  <si>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</si>
  <si>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</si>
  <si>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</si>
  <si>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</si>
  <si>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</si>
  <si>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</si>
  <si>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</si>
  <si>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</si>
  <si>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</si>
  <si>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</si>
  <si>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</si>
  <si>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</si>
  <si>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</si>
  <si>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</si>
  <si>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</si>
  <si>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</si>
  <si>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</si>
  <si>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</si>
  <si>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</si>
  <si>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</si>
  <si>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</si>
  <si>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</si>
  <si>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</si>
  <si>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</si>
  <si>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</si>
  <si>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</si>
  <si>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</si>
  <si>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</si>
  <si>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</si>
  <si>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</si>
  <si>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</si>
  <si>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</si>
  <si>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</si>
  <si>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</si>
  <si>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</si>
  <si>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</si>
  <si>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</si>
  <si>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</si>
  <si>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</si>
  <si>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</si>
  <si>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</si>
  <si>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</si>
  <si>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</si>
  <si>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</si>
  <si>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</si>
  <si>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</si>
  <si>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</si>
  <si>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</si>
  <si>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</si>
  <si>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</si>
  <si>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</si>
  <si>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</si>
  <si>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</si>
  <si>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</si>
  <si>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</si>
  <si>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</si>
  <si>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</si>
  <si>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</si>
  <si>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</si>
  <si>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</si>
  <si>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</si>
  <si>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</si>
  <si>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</si>
  <si>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</si>
  <si>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</si>
  <si>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</si>
  <si>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</si>
  <si>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</si>
  <si>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</si>
  <si>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</si>
  <si>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</si>
  <si>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</si>
  <si>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</si>
  <si>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</si>
  <si>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</si>
  <si>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</si>
  <si>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</si>
  <si>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</si>
  <si>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</si>
  <si>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</si>
  <si>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</si>
  <si>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</si>
  <si>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</si>
  <si>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</si>
  <si>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</si>
  <si>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</si>
  <si>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</si>
  <si>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</si>
  <si>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</si>
  <si>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</si>
  <si>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</si>
  <si>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</si>
  <si>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</si>
  <si>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</si>
  <si>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</si>
  <si>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</si>
  <si>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</si>
  <si>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</si>
  <si>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</si>
  <si>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</si>
  <si>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</si>
  <si>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</si>
  <si>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</si>
  <si>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</si>
  <si>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</si>
  <si>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</si>
  <si>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</si>
  <si>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</si>
  <si>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</si>
  <si>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</si>
  <si>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</si>
  <si>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</si>
  <si>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</si>
  <si>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</si>
  <si>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</si>
  <si>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</si>
  <si>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</si>
  <si>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</si>
  <si>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</si>
  <si>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</si>
  <si>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</si>
  <si>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</si>
  <si>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</si>
  <si>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</si>
  <si>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</si>
  <si>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</si>
  <si>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</si>
  <si>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</si>
  <si>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</si>
  <si>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</si>
  <si>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</si>
  <si>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</si>
  <si>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</si>
  <si>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</si>
  <si>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</si>
  <si>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</si>
  <si>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</si>
  <si>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</si>
  <si>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</si>
  <si>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</si>
  <si>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</si>
  <si>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</si>
  <si>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</si>
  <si>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</si>
  <si>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</si>
  <si>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</si>
  <si>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</si>
  <si>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</si>
  <si>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</si>
  <si>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</si>
  <si>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</si>
  <si>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</si>
  <si>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</si>
  <si>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</si>
  <si>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</si>
  <si>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</si>
  <si>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</si>
  <si>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</si>
  <si>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</si>
  <si>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</si>
  <si>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</si>
  <si>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</si>
  <si>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</si>
  <si>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</si>
  <si>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</si>
  <si>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</si>
  <si>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</si>
  <si>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</si>
  <si>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</si>
  <si>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</si>
  <si>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</si>
  <si>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</si>
  <si>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</si>
  <si>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</si>
  <si>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</si>
  <si>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</si>
  <si>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</si>
  <si>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</si>
  <si>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</si>
  <si>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</si>
  <si>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</si>
  <si>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</si>
  <si>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</si>
  <si>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</si>
  <si>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</si>
  <si>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</si>
  <si>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</si>
  <si>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</si>
  <si>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</si>
  <si>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</si>
  <si>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</si>
  <si>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</si>
  <si>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</si>
  <si>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</si>
  <si>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</si>
  <si>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</si>
  <si>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</si>
  <si>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</si>
  <si>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</si>
  <si>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</si>
  <si>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</si>
  <si>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</si>
  <si>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</si>
  <si>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</si>
  <si>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</si>
  <si>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</si>
  <si>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</si>
  <si>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</si>
  <si>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</si>
  <si>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</si>
  <si>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</si>
  <si>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</si>
  <si>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</si>
  <si>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</si>
  <si>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</si>
  <si>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</si>
  <si>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</si>
  <si>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</si>
  <si>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</si>
  <si>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</si>
  <si>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</si>
  <si>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</si>
  <si>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</si>
  <si>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</si>
  <si>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</si>
  <si>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</si>
  <si>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</si>
  <si>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</si>
  <si>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</si>
  <si>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</si>
  <si>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</si>
  <si>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</si>
  <si>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</si>
  <si>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</si>
  <si>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</si>
  <si>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</si>
  <si>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</si>
  <si>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</si>
  <si>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</si>
  <si>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</si>
  <si>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</si>
  <si>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</si>
  <si>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</si>
  <si>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</si>
  <si>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</si>
  <si>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</si>
  <si>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</si>
  <si>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</si>
  <si>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</si>
  <si>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</si>
  <si>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</si>
  <si>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</si>
  <si>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</si>
  <si>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</si>
  <si>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</si>
  <si>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</si>
  <si>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</si>
  <si>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</si>
  <si>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</si>
  <si>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</si>
  <si>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</si>
  <si>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</si>
  <si>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</si>
  <si>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</si>
  <si>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</si>
  <si>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</si>
  <si>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</si>
  <si>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</si>
  <si>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</si>
  <si>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</si>
  <si>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</si>
  <si>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</si>
  <si>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</si>
  <si>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</si>
  <si>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</si>
  <si>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</si>
  <si>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</si>
  <si>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</si>
  <si>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</si>
  <si>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</si>
  <si>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</si>
  <si>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</si>
  <si>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</si>
  <si>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</si>
  <si>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</si>
  <si>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</si>
  <si>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</si>
  <si>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</si>
  <si>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</si>
  <si>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</si>
  <si>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</si>
  <si>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</si>
  <si>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</si>
  <si>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</si>
  <si>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</si>
  <si>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</si>
  <si>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</si>
  <si>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</si>
  <si>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</si>
  <si>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</si>
  <si>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</si>
  <si>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</si>
  <si>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</si>
  <si>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</si>
  <si>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</si>
  <si>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</si>
  <si>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</si>
  <si>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</si>
  <si>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</si>
  <si>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</si>
  <si>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</si>
  <si>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</si>
  <si>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</si>
  <si>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</si>
  <si>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</si>
  <si>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</si>
  <si>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</si>
  <si>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</si>
  <si>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</si>
  <si>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</si>
  <si>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</si>
  <si>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</si>
  <si>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</si>
  <si>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</si>
  <si>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</si>
  <si>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</si>
  <si>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</si>
  <si>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</si>
  <si>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</si>
  <si>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</si>
  <si>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</si>
  <si>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</si>
  <si>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</si>
  <si>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</si>
  <si>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</si>
  <si>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</si>
  <si>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</si>
  <si>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</si>
  <si>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</si>
  <si>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</si>
  <si>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</si>
  <si>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</si>
  <si>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</si>
  <si>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</si>
  <si>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</si>
  <si>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</si>
  <si>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</si>
  <si>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</si>
  <si>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</si>
  <si>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</si>
  <si>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</si>
  <si>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</si>
  <si>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</si>
  <si>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</si>
  <si>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</si>
  <si>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</si>
  <si>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</si>
  <si>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</si>
  <si>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</si>
  <si>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</si>
  <si>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</si>
  <si>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</si>
  <si>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</si>
  <si>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</si>
  <si>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</si>
  <si>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</si>
  <si>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</si>
  <si>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</si>
  <si>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</si>
  <si>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</si>
  <si>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</si>
  <si>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</si>
  <si>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</si>
  <si>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</si>
  <si>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</si>
  <si>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</si>
  <si>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</si>
  <si>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</si>
  <si>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</si>
  <si>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</si>
  <si>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</si>
  <si>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</si>
  <si>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</si>
  <si>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</si>
  <si>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</si>
  <si>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</si>
  <si>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</si>
  <si>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</si>
  <si>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</si>
  <si>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</si>
  <si>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</si>
  <si>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</si>
  <si>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</si>
  <si>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</si>
  <si>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</si>
  <si>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</si>
  <si>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</si>
  <si>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</si>
  <si>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</si>
  <si>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</si>
  <si>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</si>
  <si>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</si>
  <si>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</si>
  <si>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</si>
  <si>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</si>
  <si>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</si>
  <si>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</si>
  <si>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</si>
  <si>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</si>
  <si>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</si>
  <si>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</si>
  <si>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</si>
  <si>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</si>
  <si>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</si>
  <si>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</si>
  <si>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</si>
  <si>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</si>
  <si>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</si>
  <si>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</si>
  <si>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</si>
  <si>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</si>
  <si>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</si>
  <si>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</si>
  <si>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</si>
  <si>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</si>
  <si>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</si>
  <si>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</si>
  <si>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</si>
  <si>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</si>
  <si>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</si>
  <si>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</si>
  <si>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</si>
  <si>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</si>
  <si>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</si>
  <si>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</si>
  <si>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</si>
  <si>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</si>
  <si>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</si>
  <si>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</si>
  <si>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</si>
  <si>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</si>
  <si>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</si>
  <si>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</si>
  <si>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</si>
  <si>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</si>
  <si>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</si>
  <si>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</si>
  <si>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</si>
  <si>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</si>
  <si>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</si>
  <si>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</si>
  <si>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</si>
  <si>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</si>
  <si>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</si>
  <si>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</si>
  <si>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</si>
  <si>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</si>
  <si>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</si>
  <si>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</si>
  <si>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</si>
  <si>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</si>
  <si>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</si>
  <si>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</si>
  <si>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</si>
  <si>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</si>
  <si>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</si>
  <si>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</si>
  <si>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</si>
  <si>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</si>
  <si>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</si>
  <si>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</si>
  <si>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</si>
  <si>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</si>
  <si>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</si>
  <si>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</si>
  <si>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</si>
  <si>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</si>
  <si>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</si>
  <si>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</si>
  <si>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</si>
  <si>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</si>
  <si>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</si>
  <si>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</si>
  <si>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</si>
  <si>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</si>
  <si>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</si>
  <si>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</si>
  <si>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</si>
  <si>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</si>
  <si>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</si>
  <si>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</si>
  <si>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</si>
  <si>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</si>
  <si>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</si>
  <si>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</si>
  <si>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</si>
  <si>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</si>
  <si>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</si>
  <si>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</si>
  <si>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</si>
  <si>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</si>
  <si>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</si>
  <si>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</si>
  <si>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</si>
  <si>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</si>
  <si>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</si>
  <si>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</si>
  <si>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</si>
  <si>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</si>
  <si>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</si>
  <si>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</si>
  <si>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</si>
  <si>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</si>
  <si>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</si>
  <si>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</si>
  <si>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</si>
  <si>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</si>
  <si>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</si>
  <si>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</si>
  <si>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</si>
  <si>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</si>
  <si>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</si>
  <si>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</si>
  <si>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</si>
  <si>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</si>
  <si>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</si>
  <si>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</si>
  <si>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</si>
  <si>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</si>
  <si>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</si>
  <si>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</si>
  <si>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</si>
  <si>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</si>
  <si>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</si>
  <si>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</si>
  <si>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</si>
  <si>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</si>
  <si>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</si>
  <si>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</si>
  <si>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</si>
  <si>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</si>
  <si>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</si>
  <si>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</si>
  <si>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</si>
  <si>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</si>
  <si>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</si>
  <si>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</si>
  <si>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</si>
  <si>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</si>
  <si>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</si>
  <si>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</si>
  <si>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</si>
  <si>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</si>
  <si>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</si>
  <si>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</si>
  <si>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</si>
  <si>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</si>
  <si>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</si>
  <si>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</si>
  <si>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</si>
  <si>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</si>
  <si>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</si>
  <si>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</si>
  <si>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</si>
  <si>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</si>
  <si>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</si>
  <si>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</si>
  <si>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</si>
  <si>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</si>
  <si>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</si>
  <si>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</si>
  <si>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</si>
  <si>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</si>
  <si>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</si>
  <si>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</si>
  <si>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</si>
  <si>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</si>
  <si>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</si>
  <si>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</si>
  <si>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</si>
  <si>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</si>
  <si>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</si>
  <si>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</si>
  <si>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</si>
  <si>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</si>
  <si>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</si>
  <si>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</si>
  <si>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</si>
  <si>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</si>
  <si>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</si>
  <si>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</si>
  <si>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</si>
  <si>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</si>
  <si>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</si>
  <si>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</si>
  <si>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</si>
  <si>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</si>
  <si>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</si>
  <si>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</si>
  <si>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</si>
  <si>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</si>
  <si>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</si>
  <si>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</si>
  <si>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</si>
  <si>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</si>
  <si>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</si>
  <si>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</si>
  <si>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</si>
  <si>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</si>
  <si>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</si>
  <si>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</si>
  <si>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</si>
  <si>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</si>
  <si>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</si>
  <si>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</si>
  <si>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</si>
  <si>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</si>
  <si>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</si>
  <si>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</si>
  <si>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</si>
  <si>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</si>
  <si>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</si>
  <si>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</si>
  <si>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</si>
  <si>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</si>
  <si>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</si>
  <si>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</si>
  <si>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</si>
  <si>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</si>
  <si>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</si>
  <si>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</si>
  <si>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</si>
  <si>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</si>
  <si>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</si>
  <si>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</si>
  <si>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</si>
  <si>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</si>
  <si>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</si>
  <si>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</si>
  <si>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</si>
  <si>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</si>
  <si>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</si>
  <si>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</si>
  <si>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</si>
  <si>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</si>
  <si>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</si>
  <si>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</si>
  <si>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</si>
  <si>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</si>
  <si>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</si>
  <si>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</si>
  <si>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</si>
  <si>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</si>
  <si>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</si>
  <si>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</si>
  <si>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</si>
  <si>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</si>
  <si>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</si>
  <si>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</si>
  <si>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</si>
  <si>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</si>
  <si>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</si>
  <si>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</si>
  <si>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</si>
  <si>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</si>
  <si>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</si>
  <si>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</si>
  <si>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</si>
  <si>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</si>
  <si>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</si>
  <si>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</si>
  <si>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</si>
  <si>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</si>
  <si>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</si>
  <si>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</si>
  <si>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</si>
  <si>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</si>
  <si>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</si>
  <si>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</si>
  <si>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</si>
  <si>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</si>
  <si>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</si>
  <si>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</si>
  <si>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</si>
  <si>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</si>
  <si>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</si>
  <si>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</si>
  <si>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</si>
  <si>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</si>
  <si>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</si>
  <si>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</si>
  <si>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</si>
  <si>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</si>
  <si>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</si>
  <si>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</si>
  <si>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</si>
  <si>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</si>
  <si>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</si>
  <si>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</si>
  <si>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</si>
  <si>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</si>
  <si>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</si>
  <si>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</si>
  <si>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</si>
  <si>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</si>
  <si>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</si>
  <si>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</si>
  <si>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</si>
  <si>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</si>
  <si>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</si>
  <si>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</si>
  <si>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</si>
  <si>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</si>
  <si>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</si>
  <si>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</si>
  <si>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</si>
  <si>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</si>
  <si>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</si>
  <si>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</si>
  <si>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</si>
  <si>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</si>
  <si>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</si>
  <si>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</si>
  <si>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</si>
  <si>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</si>
  <si>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</si>
  <si>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</si>
  <si>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</si>
  <si>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</si>
  <si>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</si>
  <si>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</si>
  <si>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</si>
  <si>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</si>
  <si>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</si>
  <si>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</si>
  <si>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</si>
  <si>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</si>
  <si>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</si>
  <si>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</si>
  <si>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</si>
  <si>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</si>
  <si>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</si>
  <si>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</si>
  <si>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</si>
  <si>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</si>
  <si>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</si>
  <si>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</si>
  <si>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</si>
  <si>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</si>
  <si>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</si>
  <si>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</si>
  <si>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</si>
  <si>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</si>
  <si>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</si>
  <si>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</si>
  <si>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</si>
  <si>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</si>
  <si>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</si>
  <si>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</si>
  <si>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</si>
  <si>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</si>
  <si>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</si>
  <si>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</si>
  <si>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</si>
  <si>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</si>
  <si>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</si>
  <si>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</si>
  <si>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</si>
  <si>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</si>
  <si>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</si>
  <si>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</si>
  <si>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</si>
  <si>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</si>
  <si>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</si>
  <si>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</si>
  <si>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</si>
  <si>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</si>
  <si>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</si>
  <si>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</si>
  <si>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</si>
  <si>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</si>
  <si>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</si>
  <si>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</si>
  <si>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</si>
  <si>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</si>
  <si>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</si>
  <si>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</si>
  <si>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</si>
  <si>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</si>
  <si>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</si>
  <si>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</si>
  <si>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</si>
  <si>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</si>
  <si>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</si>
  <si>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</si>
  <si>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</si>
  <si>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</si>
  <si>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</si>
  <si>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</si>
  <si>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</si>
  <si>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</si>
  <si>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</si>
  <si>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</si>
  <si>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</si>
  <si>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</si>
  <si>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</si>
  <si>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</si>
  <si>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</si>
  <si>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</si>
  <si>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</si>
  <si>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</si>
  <si>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</si>
  <si>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</si>
  <si>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</si>
  <si>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</si>
  <si>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</si>
  <si>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</si>
  <si>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</si>
  <si>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</si>
  <si>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</si>
  <si>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</si>
  <si>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</si>
  <si>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</si>
  <si>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</si>
  <si>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</si>
  <si>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</si>
  <si>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</si>
  <si>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</si>
  <si>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</si>
  <si>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</si>
  <si>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</si>
  <si>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</si>
  <si>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</si>
  <si>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</si>
  <si>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</si>
  <si>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</si>
  <si>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</si>
  <si>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</si>
  <si>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</si>
  <si>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</si>
  <si>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</si>
  <si>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</si>
  <si>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</si>
  <si>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</si>
  <si>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</si>
  <si>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</si>
  <si>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</si>
  <si>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</si>
  <si>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</si>
  <si>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</si>
  <si>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</si>
  <si>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</si>
  <si>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</si>
  <si>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</si>
  <si>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</si>
  <si>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</si>
  <si>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</si>
  <si>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</si>
  <si>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</si>
  <si>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</si>
  <si>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</si>
  <si>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</si>
  <si>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</si>
  <si>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</si>
  <si>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</si>
  <si>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</si>
  <si>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</si>
  <si>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</si>
  <si>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</si>
  <si>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</si>
  <si>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</si>
  <si>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</si>
  <si>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</si>
  <si>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</si>
  <si>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</si>
  <si>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</si>
  <si>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</si>
  <si>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</si>
  <si>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</si>
  <si>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</si>
  <si>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</si>
  <si>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</si>
  <si>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</si>
  <si>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</si>
  <si>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</si>
  <si>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</si>
  <si>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</si>
  <si>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</si>
  <si>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</si>
  <si>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</si>
  <si>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</si>
  <si>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</si>
  <si>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</si>
  <si>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</si>
  <si>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</si>
  <si>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</si>
  <si>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</si>
  <si>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</si>
  <si>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</si>
  <si>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</si>
  <si>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</si>
  <si>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</si>
  <si>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</si>
  <si>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</si>
  <si>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</si>
  <si>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</si>
  <si>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</si>
  <si>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</si>
  <si>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</si>
  <si>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</si>
  <si>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</si>
  <si>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</si>
  <si>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</si>
  <si>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</si>
  <si>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</si>
  <si>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</si>
  <si>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</si>
  <si>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</si>
  <si>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</si>
  <si>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</si>
  <si>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</si>
  <si>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</si>
  <si>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</si>
  <si>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</si>
  <si>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</si>
  <si>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</si>
  <si>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</si>
  <si>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</si>
  <si>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</si>
  <si>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</si>
  <si>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</si>
  <si>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</si>
  <si>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</si>
  <si>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</si>
  <si>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</si>
  <si>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</si>
  <si>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</si>
  <si>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</si>
  <si>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</si>
  <si>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</si>
  <si>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</si>
  <si>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</si>
  <si>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</si>
  <si>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</si>
  <si>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</si>
  <si>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</si>
  <si>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</si>
  <si>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</si>
  <si>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</si>
  <si>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</si>
  <si>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</si>
  <si>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</si>
  <si>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</si>
  <si>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</si>
  <si>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</si>
  <si>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</si>
  <si>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</si>
  <si>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</si>
  <si>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</si>
  <si>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</si>
  <si>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</si>
  <si>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</si>
  <si>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</si>
  <si>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</si>
  <si>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</si>
  <si>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</si>
  <si>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</si>
  <si>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</si>
  <si>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</si>
  <si>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</si>
  <si>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</si>
  <si>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</si>
  <si>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</si>
  <si>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</si>
  <si>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</si>
  <si>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</si>
  <si>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</si>
  <si>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</si>
  <si>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</si>
  <si>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</si>
  <si>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</si>
  <si>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</si>
  <si>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</si>
  <si>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</si>
  <si>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</si>
  <si>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</si>
  <si>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</si>
  <si>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</si>
  <si>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</si>
  <si>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</si>
  <si>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</si>
  <si>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</si>
  <si>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</si>
  <si>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</si>
  <si>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</si>
  <si>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</si>
  <si>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</si>
  <si>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</si>
  <si>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</si>
  <si>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</si>
  <si>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</si>
  <si>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</si>
  <si>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</si>
  <si>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</si>
  <si>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</si>
  <si>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</si>
  <si>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</si>
  <si>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</si>
  <si>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</si>
  <si>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</si>
  <si>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</si>
  <si>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</si>
  <si>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</si>
  <si>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</si>
  <si>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</si>
  <si>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</si>
  <si>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</si>
  <si>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</si>
  <si>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</si>
  <si>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</si>
  <si>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</si>
  <si>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</si>
  <si>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</si>
  <si>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</si>
  <si>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</si>
  <si>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</si>
  <si>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</si>
  <si>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</si>
  <si>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</si>
  <si>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</si>
  <si>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</si>
  <si>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</si>
  <si>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</si>
  <si>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</si>
  <si>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</si>
  <si>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</si>
  <si>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</si>
  <si>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</si>
  <si>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</si>
  <si>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</si>
  <si>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</si>
  <si>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</si>
  <si>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</si>
  <si>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</si>
  <si>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</si>
  <si>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</si>
  <si>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</si>
  <si>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</si>
  <si>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</si>
  <si>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</si>
  <si>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</si>
  <si>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</si>
  <si>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</si>
  <si>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</si>
  <si>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</si>
  <si>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</si>
  <si>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</si>
  <si>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</si>
  <si>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</si>
  <si>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</si>
  <si>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</si>
  <si>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</si>
  <si>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</si>
  <si>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</si>
  <si>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</si>
  <si>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</si>
  <si>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</si>
  <si>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</si>
  <si>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</si>
  <si>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</si>
  <si>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</si>
  <si>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</si>
  <si>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</si>
  <si>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</si>
  <si>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</si>
  <si>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</si>
  <si>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</si>
  <si>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</si>
  <si>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</si>
  <si>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</si>
  <si>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</si>
  <si>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</si>
  <si>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</si>
  <si>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</si>
  <si>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</si>
  <si>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</si>
  <si>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</si>
  <si>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</si>
  <si>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</si>
  <si>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</si>
  <si>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</si>
  <si>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</si>
  <si>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</si>
  <si>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</si>
  <si>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</si>
  <si>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</si>
  <si>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</si>
  <si>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</si>
  <si>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</si>
  <si>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</si>
  <si>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</si>
  <si>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</si>
  <si>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</si>
  <si>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</si>
  <si>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</si>
  <si>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</si>
  <si>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</si>
  <si>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</si>
  <si>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</si>
  <si>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</si>
  <si>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</si>
  <si>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</si>
  <si>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</si>
  <si>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</si>
  <si>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</si>
  <si>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</si>
  <si>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</si>
  <si>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</si>
  <si>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</si>
  <si>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</si>
  <si>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</si>
  <si>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</si>
  <si>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</si>
  <si>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</si>
  <si>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</si>
  <si>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</si>
  <si>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</si>
  <si>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</si>
  <si>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</si>
  <si>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</si>
  <si>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</si>
  <si>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</si>
  <si>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</si>
  <si>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</si>
  <si>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</si>
  <si>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</si>
  <si>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</si>
  <si>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</si>
  <si>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</si>
  <si>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</si>
  <si>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</si>
  <si>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</si>
  <si>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</si>
  <si>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</si>
  <si>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</si>
  <si>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</si>
  <si>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</si>
  <si>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</si>
  <si>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</si>
  <si>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</si>
  <si>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</si>
  <si>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</si>
  <si>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</si>
  <si>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</si>
  <si>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</si>
  <si>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</si>
  <si>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</si>
  <si>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</si>
  <si>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</si>
  <si>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</si>
  <si>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</si>
  <si>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</si>
  <si>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</si>
  <si>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</si>
  <si>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</si>
  <si>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</si>
  <si>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</si>
  <si>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</si>
  <si>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</si>
  <si>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</si>
  <si>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</si>
  <si>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</si>
  <si>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</si>
  <si>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</si>
  <si>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</si>
  <si>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</si>
  <si>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</si>
  <si>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</si>
  <si>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</si>
  <si>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</si>
  <si>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</si>
  <si>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</si>
  <si>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</si>
  <si>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</si>
  <si>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</si>
  <si>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</si>
  <si>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</si>
  <si>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</si>
  <si>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</si>
  <si>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</si>
  <si>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</si>
  <si>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</si>
  <si>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</si>
  <si>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</si>
  <si>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</si>
  <si>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</si>
  <si>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</si>
  <si>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</si>
  <si>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</si>
  <si>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</si>
  <si>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</si>
  <si>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</si>
  <si>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</si>
  <si>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</si>
  <si>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</si>
  <si>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</si>
  <si>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</si>
  <si>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</si>
  <si>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</si>
  <si>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</si>
  <si>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</si>
  <si>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</si>
  <si>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</si>
  <si>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</si>
  <si>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</si>
  <si>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</si>
  <si>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</si>
  <si>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</si>
  <si>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</si>
  <si>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</si>
  <si>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</si>
  <si>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</si>
  <si>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</si>
  <si>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</si>
  <si>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</si>
  <si>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</si>
  <si>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</si>
  <si>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</si>
  <si>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</si>
  <si>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</si>
  <si>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</si>
  <si>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</si>
  <si>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</si>
  <si>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</si>
  <si>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</si>
  <si>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</si>
  <si>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</si>
  <si>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</si>
  <si>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</si>
  <si>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</si>
  <si>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</si>
  <si>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</si>
  <si>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</si>
  <si>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</si>
  <si>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</si>
  <si>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</si>
  <si>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</si>
  <si>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</si>
  <si>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</si>
  <si>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</si>
  <si>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</si>
  <si>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</si>
  <si>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</si>
  <si>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</si>
  <si>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</si>
  <si>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</si>
  <si>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</si>
  <si>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</si>
  <si>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</si>
  <si>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</si>
  <si>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</si>
  <si>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</si>
  <si>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</si>
  <si>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</si>
  <si>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</si>
  <si>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</si>
  <si>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</si>
  <si>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</si>
  <si>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</si>
  <si>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</si>
  <si>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</si>
  <si>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</si>
  <si>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</si>
  <si>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</si>
  <si>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</si>
  <si>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</si>
  <si>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</si>
  <si>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</si>
  <si>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</si>
  <si>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</si>
  <si>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</si>
  <si>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</si>
  <si>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</si>
  <si>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</si>
  <si>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</si>
  <si>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</si>
  <si>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</si>
  <si>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</si>
  <si>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</si>
  <si>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</si>
  <si>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</si>
  <si>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</si>
  <si>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</si>
  <si>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</si>
  <si>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</si>
  <si>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</si>
  <si>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</si>
  <si>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</si>
  <si>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</si>
  <si>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</si>
  <si>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</si>
  <si>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</si>
  <si>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</si>
  <si>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</si>
  <si>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</si>
  <si>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</si>
  <si>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</si>
  <si>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</si>
  <si>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</si>
  <si>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</si>
  <si>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</si>
  <si>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</si>
  <si>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</si>
  <si>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</si>
  <si>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</si>
  <si>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</si>
  <si>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</si>
  <si>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</si>
  <si>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</si>
  <si>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</si>
  <si>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</si>
  <si>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</si>
  <si>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</si>
  <si>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</si>
  <si>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</si>
  <si>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</si>
  <si>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</si>
  <si>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</si>
  <si>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</si>
  <si>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</si>
  <si>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</si>
  <si>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</si>
  <si>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</si>
  <si>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</si>
  <si>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</si>
  <si>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</si>
  <si>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</si>
  <si>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</si>
  <si>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</si>
  <si>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</si>
  <si>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</si>
  <si>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</si>
  <si>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</si>
  <si>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</si>
  <si>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</si>
  <si>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</si>
  <si>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</si>
  <si>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</si>
  <si>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</si>
  <si>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</si>
  <si>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</si>
  <si>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</si>
  <si>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</si>
  <si>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</si>
  <si>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</si>
  <si>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</si>
  <si>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</si>
  <si>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</si>
  <si>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</si>
  <si>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</si>
  <si>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</si>
  <si>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</si>
  <si>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</si>
  <si>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</si>
  <si>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</si>
  <si>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</si>
  <si>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</si>
  <si>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</si>
  <si>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</si>
  <si>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</si>
  <si>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</si>
  <si>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</si>
  <si>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</si>
  <si>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</si>
  <si>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</si>
  <si>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</si>
  <si>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</si>
  <si>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</si>
  <si>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</si>
  <si>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</si>
  <si>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</si>
  <si>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</si>
  <si>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</si>
  <si>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</si>
  <si>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</si>
  <si>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</si>
  <si>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</si>
  <si>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</si>
  <si>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</si>
  <si>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</si>
  <si>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</si>
  <si>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</si>
  <si>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</si>
  <si>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</si>
  <si>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</si>
  <si>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</si>
  <si>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</si>
  <si>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</si>
  <si>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</si>
  <si>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</si>
  <si>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</si>
  <si>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</si>
  <si>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</si>
  <si>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</si>
  <si>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</si>
  <si>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</si>
  <si>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</si>
  <si>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</si>
  <si>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</si>
  <si>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</si>
  <si>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</si>
  <si>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</si>
  <si>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</si>
  <si>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</si>
  <si>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</si>
  <si>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</si>
  <si>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</si>
  <si>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</si>
  <si>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</si>
  <si>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</si>
  <si>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</si>
  <si>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</si>
  <si>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</si>
  <si>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</si>
  <si>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</si>
  <si>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</si>
  <si>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</si>
  <si>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</si>
  <si>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</si>
  <si>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</si>
  <si>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</si>
  <si>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</si>
  <si>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</si>
  <si>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</si>
  <si>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</si>
  <si>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</si>
  <si>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</si>
  <si>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</si>
  <si>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</si>
  <si>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</si>
  <si>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</si>
  <si>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</si>
  <si>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</si>
  <si>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</si>
  <si>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</si>
  <si>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</si>
  <si>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</si>
  <si>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</si>
  <si>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</si>
  <si>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</si>
  <si>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</si>
  <si>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</si>
  <si>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</si>
  <si>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</si>
  <si>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</si>
  <si>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</si>
  <si>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</si>
  <si>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</si>
  <si>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</si>
  <si>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</si>
  <si>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</si>
  <si>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</si>
  <si>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</si>
  <si>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</si>
  <si>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</si>
  <si>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</si>
  <si>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</si>
  <si>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</si>
  <si>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</si>
  <si>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</si>
  <si>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</si>
  <si>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</si>
  <si>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</si>
  <si>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</si>
  <si>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</si>
  <si>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</si>
  <si>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</si>
  <si>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</si>
  <si>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</si>
  <si>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</si>
  <si>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</si>
  <si>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</si>
  <si>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</si>
  <si>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</si>
  <si>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</si>
  <si>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</si>
  <si>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</si>
  <si>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</si>
  <si>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</si>
  <si>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</si>
  <si>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</si>
  <si>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</si>
  <si>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</si>
  <si>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</si>
  <si>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</si>
  <si>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</si>
  <si>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</si>
  <si>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</si>
  <si>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</si>
  <si>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</si>
  <si>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</si>
  <si>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</si>
  <si>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</si>
  <si>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</si>
  <si>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</si>
  <si>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</si>
  <si>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</si>
  <si>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</si>
  <si>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</si>
  <si>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</si>
  <si>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</si>
  <si>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</si>
  <si>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</si>
  <si>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</si>
  <si>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</si>
  <si>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</si>
  <si>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</si>
  <si>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</si>
  <si>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</si>
  <si>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</si>
  <si>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</si>
  <si>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</si>
  <si>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</si>
  <si>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</si>
  <si>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</si>
  <si>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</si>
  <si>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</si>
  <si>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</si>
  <si>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</si>
  <si>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</si>
  <si>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</si>
  <si>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</si>
  <si>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</si>
  <si>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</si>
  <si>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</si>
  <si>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</si>
  <si>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</si>
  <si>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</si>
  <si>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</si>
  <si>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</si>
  <si>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</si>
  <si>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</si>
  <si>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</si>
  <si>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</si>
  <si>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</si>
  <si>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</si>
  <si>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</si>
  <si>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</si>
  <si>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</si>
  <si>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</si>
  <si>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</si>
  <si>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</si>
  <si>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</si>
  <si>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</si>
  <si>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</si>
  <si>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</si>
  <si>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</si>
  <si>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</si>
  <si>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</si>
  <si>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</si>
  <si>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</si>
  <si>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</si>
  <si>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</si>
  <si>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</si>
  <si>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</si>
  <si>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</si>
  <si>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</si>
  <si>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</si>
  <si>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</si>
  <si>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</si>
  <si>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</si>
  <si>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</si>
  <si>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</si>
  <si>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</si>
  <si>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</si>
  <si>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</si>
  <si>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</si>
  <si>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</si>
  <si>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</si>
  <si>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</si>
  <si>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</si>
  <si>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</si>
  <si>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</si>
  <si>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</si>
  <si>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</si>
  <si>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</si>
  <si>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</si>
  <si>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</si>
  <si>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</si>
  <si>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</si>
  <si>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</si>
  <si>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</si>
  <si>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</si>
  <si>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</si>
  <si>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</si>
  <si>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</si>
  <si>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</si>
  <si>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</si>
  <si>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</si>
  <si>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</si>
  <si>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</si>
  <si>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</si>
  <si>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</si>
  <si>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</si>
  <si>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</si>
  <si>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</si>
  <si>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</si>
  <si>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</si>
  <si>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</si>
  <si>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</si>
  <si>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</si>
  <si>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</si>
  <si>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</si>
  <si>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</si>
  <si>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</si>
  <si>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</si>
  <si>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</si>
  <si>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</si>
  <si>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</si>
  <si>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</si>
  <si>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</si>
  <si>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</si>
  <si>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</si>
  <si>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</si>
  <si>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</si>
  <si>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</si>
  <si>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</si>
  <si>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</si>
  <si>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</si>
  <si>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</si>
  <si>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</si>
  <si>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</si>
  <si>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</si>
  <si>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</si>
  <si>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</si>
  <si>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</si>
  <si>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</si>
  <si>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</si>
  <si>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</si>
  <si>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</si>
  <si>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</si>
  <si>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</si>
  <si>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</si>
  <si>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</si>
  <si>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</si>
  <si>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</si>
  <si>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</si>
  <si>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</si>
  <si>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</si>
  <si>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</si>
  <si>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</si>
  <si>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</si>
  <si>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</si>
  <si>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</si>
  <si>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</si>
  <si>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</si>
  <si>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</si>
  <si>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</si>
  <si>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</si>
  <si>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</si>
  <si>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</si>
  <si>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</si>
  <si>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</si>
  <si>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</si>
  <si>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</si>
  <si>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</si>
  <si>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</si>
  <si>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</si>
  <si>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</si>
  <si>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</si>
  <si>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</si>
  <si>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</si>
  <si>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</si>
  <si>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</si>
  <si>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</si>
  <si>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</si>
  <si>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</si>
  <si>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</si>
  <si>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</si>
  <si>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</si>
  <si>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</si>
  <si>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</si>
  <si>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</si>
  <si>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</si>
  <si>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</si>
  <si>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</si>
  <si>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</si>
  <si>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</si>
  <si>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</si>
  <si>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</si>
  <si>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</si>
  <si>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</si>
  <si>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</si>
  <si>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</si>
  <si>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</si>
  <si>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</si>
  <si>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</si>
  <si>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</si>
  <si>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</si>
  <si>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</si>
  <si>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</si>
  <si>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</si>
  <si>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</si>
  <si>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</si>
  <si>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</si>
  <si>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</si>
  <si>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</si>
  <si>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</si>
  <si>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</si>
  <si>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</si>
  <si>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</si>
  <si>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</si>
  <si>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</si>
  <si>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</si>
  <si>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</si>
  <si>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</si>
  <si>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</si>
  <si>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</si>
  <si>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</si>
  <si>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</si>
  <si>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</si>
  <si>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</si>
  <si>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</si>
  <si>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</si>
  <si>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</si>
  <si>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</si>
  <si>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</si>
  <si>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</si>
  <si>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</si>
  <si>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</si>
  <si>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</si>
  <si>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</si>
  <si>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</si>
  <si>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</si>
  <si>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</si>
  <si>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</si>
  <si>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</si>
  <si>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</si>
  <si>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</si>
  <si>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</si>
  <si>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</si>
  <si>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</si>
  <si>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</si>
  <si>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</si>
  <si>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</si>
  <si>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</si>
  <si>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</si>
  <si>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</si>
  <si>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</si>
  <si>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</si>
  <si>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</si>
  <si>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</si>
  <si>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</si>
  <si>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</si>
  <si>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</si>
  <si>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</si>
  <si>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</si>
  <si>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</si>
  <si>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</si>
  <si>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</si>
  <si>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</si>
  <si>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</si>
  <si>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</si>
  <si>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</si>
  <si>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</si>
  <si>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</si>
  <si>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</si>
  <si>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</si>
  <si>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</si>
  <si>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</si>
  <si>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</si>
  <si>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</si>
  <si>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</si>
  <si>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</si>
  <si>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</si>
  <si>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</si>
  <si>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</si>
  <si>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</si>
  <si>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</si>
  <si>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</si>
  <si>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</si>
  <si>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</si>
  <si>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</si>
  <si>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</si>
  <si>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</si>
  <si>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</si>
  <si>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</si>
  <si>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</si>
  <si>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</si>
  <si>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</si>
  <si>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</si>
  <si>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</si>
  <si>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</si>
  <si>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</si>
  <si>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</si>
  <si>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</si>
  <si>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</si>
  <si>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</si>
  <si>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</si>
  <si>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</si>
  <si>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</si>
  <si>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</si>
  <si>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</si>
  <si>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</si>
  <si>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</si>
  <si>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</si>
  <si>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</si>
  <si>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</si>
  <si>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</si>
  <si>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</si>
  <si>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</si>
  <si>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</si>
  <si>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</si>
  <si>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</si>
  <si>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</si>
  <si>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</si>
  <si>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</si>
  <si>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</si>
  <si>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</si>
  <si>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</si>
  <si>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</si>
  <si>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</si>
  <si>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</si>
  <si>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</si>
  <si>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</si>
  <si>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</si>
  <si>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</si>
  <si>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</si>
  <si>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</si>
  <si>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</si>
  <si>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</si>
  <si>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</si>
  <si>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</si>
  <si>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</si>
  <si>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</si>
  <si>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</si>
  <si>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</si>
  <si>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</si>
  <si>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</si>
  <si>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</si>
  <si>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</si>
  <si>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</si>
  <si>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</si>
  <si>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</si>
  <si>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</si>
  <si>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</si>
  <si>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</si>
  <si>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</si>
  <si>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</si>
  <si>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</si>
  <si>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</si>
  <si>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</si>
  <si>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</si>
  <si>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</si>
  <si>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</si>
  <si>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</si>
  <si>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</si>
  <si>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</si>
  <si>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</si>
  <si>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</si>
  <si>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</si>
  <si>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</si>
  <si>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</si>
  <si>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</si>
  <si>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</si>
  <si>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</si>
  <si>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</si>
  <si>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</si>
  <si>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</si>
  <si>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</si>
  <si>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</si>
  <si>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</si>
  <si>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</si>
  <si>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</si>
  <si>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</si>
  <si>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</si>
  <si>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</si>
  <si>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</si>
  <si>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</si>
  <si>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</si>
  <si>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</si>
  <si>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</si>
  <si>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</si>
  <si>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</si>
  <si>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</si>
  <si>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</si>
  <si>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</si>
  <si>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</si>
  <si>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</si>
  <si>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</si>
  <si>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</si>
  <si>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</si>
  <si>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</si>
  <si>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</si>
  <si>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</si>
  <si>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</si>
  <si>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</si>
  <si>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</si>
  <si>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</si>
  <si>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</si>
  <si>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</si>
  <si>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</si>
  <si>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</si>
  <si>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</si>
  <si>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</si>
  <si>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</si>
  <si>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</si>
  <si>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</si>
  <si>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</si>
  <si>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</si>
  <si>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</si>
  <si>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</si>
  <si>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</si>
  <si>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</si>
  <si>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</si>
  <si>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</si>
  <si>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</si>
  <si>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</si>
  <si>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</si>
  <si>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</si>
  <si>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</si>
  <si>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</si>
  <si>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</si>
  <si>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</si>
  <si>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</si>
  <si>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</si>
  <si>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</si>
  <si>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</si>
  <si>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</si>
  <si>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</si>
  <si>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</si>
  <si>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</si>
  <si>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</si>
  <si>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</si>
  <si>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</si>
  <si>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</si>
  <si>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</si>
  <si>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</si>
  <si>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</si>
  <si>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</si>
  <si>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</si>
  <si>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</si>
  <si>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</si>
  <si>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</si>
  <si>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</si>
  <si>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</si>
  <si>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</si>
  <si>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</si>
  <si>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</si>
  <si>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</si>
  <si>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</si>
  <si>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</si>
  <si>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</si>
  <si>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</si>
  <si>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</si>
  <si>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</si>
  <si>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</si>
  <si>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</si>
  <si>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</si>
  <si>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</si>
  <si>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</si>
  <si>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</si>
  <si>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</si>
  <si>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</si>
  <si>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</si>
  <si>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</si>
  <si>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</si>
  <si>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</si>
  <si>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</si>
  <si>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</si>
  <si>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</si>
  <si>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</si>
  <si>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</si>
  <si>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</si>
  <si>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</si>
  <si>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</si>
  <si>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</si>
  <si>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</si>
  <si>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</si>
  <si>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</si>
  <si>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</si>
  <si>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</si>
  <si>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</si>
  <si>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</si>
  <si>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</si>
  <si>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</si>
  <si>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</si>
  <si>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</si>
  <si>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</si>
  <si>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</si>
  <si>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</si>
  <si>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</si>
  <si>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</si>
  <si>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</si>
  <si>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</si>
  <si>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</si>
  <si>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</si>
  <si>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</si>
  <si>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</si>
  <si>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</si>
  <si>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</si>
  <si>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</si>
  <si>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</si>
  <si>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</si>
  <si>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</si>
  <si>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</si>
  <si>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</si>
  <si>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</si>
  <si>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</si>
  <si>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</si>
  <si>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</si>
  <si>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</si>
  <si>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</si>
  <si>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</si>
  <si>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</si>
  <si>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</si>
  <si>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</si>
  <si>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</si>
  <si>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</si>
  <si>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</si>
  <si>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</si>
  <si>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</si>
  <si>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</si>
  <si>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</si>
  <si>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</si>
  <si>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</si>
  <si>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</si>
  <si>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</si>
  <si>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</si>
  <si>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</si>
  <si>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</si>
  <si>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</si>
  <si>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</si>
  <si>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</si>
  <si>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</si>
  <si>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</si>
  <si>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</si>
  <si>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</si>
  <si>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</si>
  <si>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</si>
  <si>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</si>
  <si>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</si>
  <si>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</si>
  <si>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</si>
  <si>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</si>
  <si>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</si>
  <si>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</si>
  <si>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</si>
  <si>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</si>
  <si>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</si>
  <si>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</si>
  <si>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</si>
  <si>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</si>
  <si>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</si>
  <si>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</si>
  <si>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</si>
  <si>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</si>
  <si>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</si>
  <si>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</si>
  <si>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</si>
  <si>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</si>
  <si>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</si>
  <si>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</si>
  <si>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</si>
  <si>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</si>
  <si>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</si>
  <si>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</si>
  <si>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</si>
  <si>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</si>
  <si>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</si>
  <si>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</si>
  <si>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</si>
  <si>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</si>
  <si>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</si>
  <si>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</si>
  <si>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</si>
  <si>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</si>
  <si>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</si>
  <si>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</si>
  <si>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</si>
  <si>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</si>
  <si>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</si>
  <si>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</si>
  <si>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</si>
  <si>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</si>
  <si>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</si>
  <si>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</si>
  <si>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</si>
  <si>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</si>
  <si>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</si>
  <si>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</si>
  <si>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</si>
  <si>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</si>
  <si>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</si>
  <si>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</si>
  <si>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</si>
  <si>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</si>
  <si>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</si>
  <si>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</si>
  <si>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</si>
  <si>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</si>
  <si>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</si>
  <si>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</si>
  <si>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</si>
  <si>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</si>
  <si>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</si>
  <si>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</si>
  <si>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</si>
  <si>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</si>
  <si>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</si>
  <si>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</si>
  <si>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</si>
  <si>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</si>
  <si>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</si>
  <si>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</si>
  <si>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</si>
  <si>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</si>
  <si>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</si>
  <si>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</si>
  <si>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</si>
  <si>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</si>
  <si>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</si>
  <si>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</si>
  <si>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</si>
  <si>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</si>
  <si>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</si>
  <si>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</si>
  <si>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</si>
  <si>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</si>
  <si>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</si>
  <si>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</si>
  <si>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</si>
  <si>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</si>
  <si>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</si>
  <si>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</si>
  <si>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</si>
  <si>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</si>
  <si>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</si>
  <si>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</si>
  <si>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</si>
  <si>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</si>
  <si>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</si>
  <si>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</si>
  <si>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</si>
  <si>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</si>
  <si>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</si>
  <si>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</si>
  <si>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</si>
  <si>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</si>
  <si>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</si>
  <si>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</si>
  <si>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</si>
  <si>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</si>
  <si>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</si>
  <si>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</si>
  <si>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</si>
  <si>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</si>
  <si>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</si>
  <si>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</si>
  <si>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</si>
  <si>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</si>
  <si>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</si>
  <si>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</si>
  <si>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</si>
  <si>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</si>
  <si>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</si>
  <si>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</si>
  <si>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</si>
  <si>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</si>
  <si>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</si>
  <si>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</si>
  <si>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</si>
  <si>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</si>
  <si>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</si>
  <si>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</si>
  <si>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</si>
  <si>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</si>
  <si>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</si>
  <si>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</si>
  <si>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</si>
  <si>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</si>
  <si>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</si>
  <si>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</si>
  <si>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</si>
  <si>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</si>
  <si>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</si>
  <si>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</si>
  <si>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</si>
  <si>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</si>
  <si>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</si>
  <si>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</si>
  <si>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</si>
  <si>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</si>
  <si>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</si>
  <si>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</si>
  <si>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</si>
  <si>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</si>
  <si>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</si>
  <si>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</si>
  <si>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</si>
  <si>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</si>
  <si>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</si>
  <si>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</si>
  <si>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</si>
  <si>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</si>
  <si>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</si>
  <si>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</si>
  <si>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</si>
  <si>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</si>
  <si>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</si>
  <si>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</si>
  <si>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</si>
  <si>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</si>
  <si>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</si>
  <si>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</si>
  <si>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</si>
  <si>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</si>
  <si>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</si>
  <si>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</si>
  <si>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</si>
  <si>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</si>
  <si>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</si>
  <si>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</si>
  <si>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</si>
  <si>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</si>
  <si>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</si>
  <si>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</si>
  <si>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</si>
  <si>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</si>
  <si>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</si>
  <si>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</si>
  <si>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</si>
  <si>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</si>
  <si>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</si>
  <si>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</si>
  <si>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</si>
  <si>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</si>
  <si>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</si>
  <si>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</si>
  <si>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</si>
  <si>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</si>
  <si>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</si>
  <si>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</si>
  <si>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</si>
  <si>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</si>
  <si>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</si>
  <si>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</si>
  <si>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</si>
  <si>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</si>
  <si>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</si>
  <si>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</si>
  <si>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</si>
  <si>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</si>
  <si>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</si>
  <si>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</si>
  <si>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</si>
  <si>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</si>
  <si>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</si>
  <si>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</si>
  <si>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</si>
  <si>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</si>
  <si>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</si>
  <si>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</si>
  <si>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</si>
  <si>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</si>
  <si>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</si>
  <si>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</si>
  <si>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</si>
  <si>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</si>
  <si>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</si>
  <si>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</si>
  <si>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</si>
  <si>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</si>
  <si>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</si>
  <si>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</si>
  <si>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</si>
  <si>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</si>
  <si>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</si>
  <si>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</si>
  <si>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</si>
  <si>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</si>
  <si>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</si>
  <si>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</si>
  <si>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</si>
  <si>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</si>
  <si>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</si>
  <si>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</si>
  <si>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</si>
  <si>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</si>
  <si>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</si>
  <si>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</si>
  <si>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</si>
  <si>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</si>
  <si>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</si>
  <si>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</si>
  <si>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</si>
  <si>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</si>
  <si>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</si>
  <si>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</si>
  <si>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</si>
  <si>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</si>
  <si>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</si>
  <si>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</si>
  <si>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</si>
  <si>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</si>
  <si>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</si>
  <si>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</si>
  <si>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</si>
  <si>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</si>
  <si>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</si>
  <si>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</si>
  <si>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</si>
  <si>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</si>
  <si>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</si>
  <si>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</si>
  <si>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</si>
  <si>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</si>
  <si>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</si>
  <si>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</si>
  <si>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</si>
  <si>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</si>
  <si>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</si>
  <si>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</si>
  <si>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</si>
  <si>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</si>
  <si>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</si>
  <si>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</si>
  <si>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</si>
  <si>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</si>
  <si>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</si>
  <si>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</si>
  <si>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</si>
  <si>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</si>
  <si>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</si>
  <si>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</si>
  <si>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</si>
  <si>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</si>
  <si>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</si>
  <si>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</si>
  <si>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</si>
  <si>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</si>
  <si>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</si>
  <si>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</si>
  <si>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</si>
  <si>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</si>
  <si>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</si>
  <si>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</si>
  <si>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</si>
  <si>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</si>
  <si>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</si>
  <si>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</si>
  <si>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</si>
  <si>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</si>
  <si>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</si>
  <si>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</si>
  <si>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</si>
  <si>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</si>
  <si>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</si>
  <si>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</si>
  <si>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</si>
  <si>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</si>
  <si>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</si>
  <si>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</si>
  <si>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</si>
  <si>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</si>
  <si>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</si>
  <si>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</si>
  <si>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</si>
  <si>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</si>
  <si>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</si>
  <si>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</si>
  <si>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</si>
  <si>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</si>
  <si>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</si>
  <si>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</si>
  <si>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</si>
  <si>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</si>
  <si>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</si>
  <si>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</si>
  <si>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</si>
  <si>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</si>
  <si>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</si>
  <si>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</si>
  <si>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</si>
  <si>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</si>
  <si>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</si>
  <si>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</si>
  <si>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</si>
  <si>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</si>
  <si>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</si>
  <si>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</si>
  <si>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</si>
  <si>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</si>
  <si>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</si>
  <si>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</si>
  <si>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</si>
  <si>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</si>
  <si>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</si>
  <si>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</si>
  <si>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</si>
  <si>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</si>
  <si>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</si>
  <si>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</si>
  <si>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</si>
  <si>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</si>
  <si>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</si>
  <si>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</si>
  <si>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</si>
  <si>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</si>
  <si>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</si>
  <si>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</si>
  <si>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</si>
  <si>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</si>
  <si>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</si>
  <si>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</si>
  <si>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</si>
  <si>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</si>
  <si>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</si>
  <si>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</si>
  <si>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</si>
  <si>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</si>
  <si>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</si>
  <si>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</si>
  <si>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</si>
  <si>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</si>
  <si>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</si>
  <si>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</si>
  <si>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</si>
  <si>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</si>
  <si>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</si>
  <si>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</si>
  <si>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</si>
  <si>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</si>
  <si>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</si>
  <si>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</si>
  <si>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</si>
  <si>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</si>
  <si>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</si>
  <si>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</si>
  <si>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</si>
  <si>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</si>
  <si>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</si>
  <si>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</si>
  <si>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</si>
  <si>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</si>
  <si>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</si>
  <si>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</si>
  <si>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</si>
  <si>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</si>
  <si>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</si>
  <si>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</si>
  <si>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</si>
  <si>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</si>
  <si>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</si>
  <si>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</si>
  <si>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</si>
  <si>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</si>
  <si>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</si>
  <si>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</si>
  <si>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</si>
  <si>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</si>
  <si>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</si>
  <si>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</si>
  <si>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</si>
  <si>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</si>
  <si>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</si>
  <si>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</si>
  <si>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</si>
  <si>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</si>
  <si>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</si>
  <si>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</si>
  <si>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</si>
  <si>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</si>
  <si>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</si>
  <si>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</si>
  <si>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</si>
  <si>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</si>
  <si>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</si>
  <si>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</si>
  <si>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</si>
  <si>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</si>
  <si>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</si>
  <si>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</si>
  <si>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</si>
  <si>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</si>
  <si>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</si>
  <si>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</si>
  <si>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</si>
  <si>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</si>
  <si>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</si>
  <si>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</si>
  <si>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</si>
  <si>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</si>
  <si>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</si>
  <si>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</si>
  <si>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</si>
  <si>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</si>
  <si>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</si>
  <si>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</si>
  <si>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</si>
  <si>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</si>
  <si>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</si>
  <si>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</si>
  <si>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</si>
  <si>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</si>
  <si>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</si>
  <si>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</si>
  <si>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</si>
  <si>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</si>
  <si>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</si>
  <si>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</si>
  <si>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</si>
  <si>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</si>
  <si>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</si>
  <si>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</si>
  <si>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</si>
  <si>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</si>
  <si>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</si>
  <si>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</si>
  <si>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</si>
  <si>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</si>
  <si>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</si>
  <si>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</si>
  <si>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</si>
  <si>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</si>
  <si>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</si>
  <si>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</si>
  <si>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</si>
  <si>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</si>
  <si>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</si>
  <si>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</si>
  <si>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</si>
  <si>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</si>
  <si>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</si>
  <si>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</si>
  <si>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</si>
  <si>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</si>
  <si>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</si>
  <si>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</si>
  <si>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</si>
  <si>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</si>
  <si>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</si>
  <si>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</si>
  <si>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</si>
  <si>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</si>
  <si>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</si>
  <si>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</si>
  <si>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</si>
  <si>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</si>
  <si>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</si>
  <si>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</si>
  <si>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</si>
  <si>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</si>
  <si>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</si>
  <si>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</si>
  <si>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</si>
  <si>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</si>
  <si>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</si>
  <si>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</si>
  <si>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</si>
  <si>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</si>
  <si>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</si>
  <si>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</si>
  <si>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</si>
  <si>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</si>
  <si>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</si>
  <si>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</si>
  <si>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</si>
  <si>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</si>
  <si>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</si>
  <si>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</si>
  <si>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</si>
  <si>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</si>
  <si>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</si>
  <si>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</si>
  <si>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</si>
  <si>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</si>
  <si>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</si>
  <si>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</si>
  <si>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</si>
  <si>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</si>
  <si>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</si>
  <si>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</si>
  <si>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</si>
  <si>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</si>
  <si>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</si>
  <si>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</si>
  <si>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</si>
  <si>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</si>
  <si>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</si>
  <si>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</si>
  <si>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</si>
  <si>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</si>
  <si>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</si>
  <si>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</si>
  <si>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</si>
  <si>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</si>
  <si>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</si>
  <si>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</si>
  <si>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</si>
  <si>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</si>
  <si>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</si>
  <si>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</si>
  <si>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</si>
  <si>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</si>
  <si>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</si>
  <si>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</si>
  <si>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</si>
  <si>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</si>
  <si>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</si>
  <si>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</si>
  <si>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</si>
  <si>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</si>
  <si>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</si>
  <si>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</si>
  <si>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</si>
  <si>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</si>
  <si>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</si>
  <si>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</si>
  <si>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</si>
  <si>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</si>
  <si>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</si>
  <si>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</si>
  <si>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</si>
  <si>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</si>
  <si>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</si>
  <si>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</si>
  <si>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</si>
  <si>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</si>
  <si>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</si>
  <si>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</si>
  <si>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</si>
  <si>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</si>
  <si>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</si>
  <si>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</si>
  <si>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</si>
  <si>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</si>
  <si>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</si>
  <si>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</si>
  <si>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</si>
  <si>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</si>
  <si>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</si>
  <si>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</si>
  <si>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</si>
  <si>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</si>
  <si>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</si>
  <si>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</si>
  <si>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</si>
  <si>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</si>
  <si>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</si>
  <si>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</si>
  <si>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</si>
  <si>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</si>
  <si>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</si>
  <si>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</si>
  <si>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</si>
  <si>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</si>
  <si>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</si>
  <si>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</si>
  <si>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</si>
  <si>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</si>
  <si>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</si>
  <si>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</si>
  <si>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</si>
  <si>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</si>
  <si>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</si>
  <si>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</si>
  <si>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</si>
  <si>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</si>
  <si>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</si>
  <si>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</si>
  <si>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</si>
  <si>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</si>
  <si>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</si>
  <si>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</si>
  <si>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</si>
  <si>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</si>
  <si>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</si>
  <si>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</si>
  <si>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</si>
  <si>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</si>
  <si>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</si>
  <si>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</si>
  <si>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</si>
  <si>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</si>
  <si>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</si>
  <si>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</si>
  <si>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</si>
  <si>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</si>
  <si>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</si>
  <si>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</si>
  <si>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</si>
  <si>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</si>
  <si>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</si>
  <si>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</si>
  <si>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</si>
  <si>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</si>
  <si>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</si>
  <si>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</si>
  <si>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</si>
  <si>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</si>
  <si>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</si>
  <si>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</si>
  <si>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</si>
  <si>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</si>
  <si>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</si>
  <si>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</si>
  <si>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</si>
  <si>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</si>
  <si>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</si>
  <si>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</si>
  <si>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</si>
  <si>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</si>
  <si>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</si>
  <si>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</si>
  <si>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</si>
  <si>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</si>
  <si>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</si>
  <si>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</si>
  <si>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</si>
  <si>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</si>
  <si>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</si>
  <si>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</si>
  <si>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</si>
  <si>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</si>
  <si>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</si>
  <si>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</si>
  <si>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</si>
  <si>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</si>
  <si>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</si>
  <si>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</si>
  <si>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</si>
  <si>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</si>
  <si>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</si>
  <si>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</si>
  <si>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</si>
  <si>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</si>
  <si>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</si>
  <si>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</si>
  <si>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</si>
  <si>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</si>
  <si>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</si>
  <si>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</si>
  <si>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</si>
  <si>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</si>
  <si>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</si>
  <si>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</si>
  <si>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</si>
  <si>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</si>
  <si>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</si>
  <si>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</si>
  <si>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</si>
  <si>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</si>
  <si>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</si>
  <si>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</si>
  <si>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</si>
  <si>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</si>
  <si>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</si>
  <si>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</si>
  <si>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</si>
  <si>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</si>
  <si>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</si>
  <si>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</si>
  <si>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</si>
  <si>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</si>
  <si>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</si>
  <si>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</si>
  <si>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</si>
  <si>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</si>
  <si>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</si>
  <si>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</si>
  <si>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</si>
  <si>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</si>
  <si>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</si>
  <si>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</si>
  <si>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</si>
  <si>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</si>
  <si>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</si>
  <si>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</si>
  <si>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</si>
  <si>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</si>
  <si>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</si>
  <si>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</si>
  <si>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</si>
  <si>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</si>
  <si>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</si>
  <si>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</si>
  <si>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</si>
  <si>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</si>
  <si>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</si>
  <si>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</si>
  <si>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</si>
  <si>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</si>
  <si>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</si>
  <si>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</si>
  <si>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</si>
  <si>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</si>
  <si>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</si>
  <si>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</si>
  <si>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</si>
  <si>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</si>
  <si>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</si>
  <si>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</si>
  <si>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</si>
  <si>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</si>
  <si>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</si>
  <si>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</si>
  <si>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</si>
  <si>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</si>
  <si>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</si>
  <si>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</si>
  <si>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</si>
  <si>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</si>
  <si>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</si>
  <si>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</si>
  <si>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</si>
  <si>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</si>
  <si>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</si>
  <si>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</si>
  <si>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</si>
  <si>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</si>
  <si>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</si>
  <si>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</si>
  <si>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</si>
  <si>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</si>
  <si>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</si>
  <si>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</si>
  <si>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</si>
  <si>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</si>
  <si>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</si>
  <si>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</si>
  <si>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</si>
  <si>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</si>
  <si>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</si>
  <si>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</si>
  <si>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</si>
  <si>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</si>
  <si>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</si>
  <si>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</si>
  <si>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</si>
  <si>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</si>
  <si>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</si>
  <si>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</si>
  <si>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</si>
  <si>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</si>
  <si>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</si>
  <si>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</si>
  <si>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</si>
  <si>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</si>
  <si>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</si>
  <si>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</si>
  <si>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</si>
  <si>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</si>
  <si>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</si>
  <si>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</si>
  <si>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</si>
  <si>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</si>
  <si>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</si>
  <si>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</si>
  <si>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</si>
  <si>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</si>
  <si>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</si>
  <si>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</si>
  <si>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</si>
  <si>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</si>
  <si>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</si>
  <si>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</si>
  <si>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</si>
  <si>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</si>
  <si>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</si>
  <si>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</si>
  <si>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</si>
  <si>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</si>
  <si>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</si>
  <si>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</si>
  <si>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</si>
  <si>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</si>
  <si>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</si>
  <si>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</si>
  <si>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</si>
  <si>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</si>
  <si>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</si>
  <si>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</si>
  <si>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</si>
  <si>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</si>
  <si>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</si>
  <si>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</si>
  <si>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</si>
  <si>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</si>
  <si>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</si>
  <si>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</si>
  <si>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</si>
  <si>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</si>
  <si>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</si>
  <si>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</si>
  <si>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</si>
  <si>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</si>
  <si>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</si>
  <si>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</si>
  <si>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</si>
  <si>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</si>
  <si>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</si>
  <si>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</si>
  <si>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</si>
  <si>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</si>
  <si>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</si>
  <si>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</si>
  <si>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</si>
  <si>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</si>
  <si>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</si>
  <si>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</si>
  <si>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</si>
  <si>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</si>
  <si>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</si>
  <si>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</si>
  <si>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</si>
  <si>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</si>
  <si>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</si>
  <si>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</si>
  <si>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</si>
  <si>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</si>
  <si>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</si>
  <si>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</si>
  <si>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</si>
  <si>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</si>
  <si>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</si>
  <si>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</si>
  <si>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</si>
  <si>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</si>
  <si>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</si>
  <si>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</si>
  <si>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</si>
  <si>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</si>
  <si>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</si>
  <si>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</si>
  <si>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</si>
  <si>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</si>
  <si>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</si>
  <si>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</si>
  <si>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</si>
  <si>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</si>
  <si>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</si>
  <si>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</si>
  <si>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</si>
  <si>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</si>
  <si>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</si>
  <si>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</si>
  <si>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</si>
  <si>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</si>
  <si>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</si>
  <si>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</si>
  <si>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</si>
  <si>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</si>
  <si>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</si>
  <si>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</si>
  <si>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</si>
  <si>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</si>
  <si>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</si>
  <si>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</si>
  <si>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</si>
  <si>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</si>
  <si>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</si>
  <si>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</si>
  <si>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</si>
  <si>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</si>
  <si>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</si>
  <si>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</si>
  <si>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</si>
  <si>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</si>
  <si>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</si>
  <si>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</si>
  <si>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</si>
  <si>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</si>
  <si>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</si>
  <si>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</si>
  <si>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</si>
  <si>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</si>
  <si>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</si>
  <si>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</si>
  <si>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</si>
  <si>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</si>
  <si>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</si>
  <si>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</si>
  <si>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</si>
  <si>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</si>
  <si>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</si>
  <si>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</si>
  <si>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</si>
  <si>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</si>
  <si>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</si>
  <si>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</si>
  <si>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</si>
  <si>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</si>
  <si>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</si>
  <si>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</si>
  <si>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</si>
  <si>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</si>
  <si>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</si>
  <si>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</si>
  <si>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</si>
  <si>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</si>
  <si>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</si>
  <si>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</si>
  <si>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</si>
  <si>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</si>
  <si>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</si>
  <si>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</si>
  <si>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</si>
  <si>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</si>
  <si>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</si>
  <si>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</si>
  <si>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</si>
  <si>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</si>
  <si>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</si>
  <si>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</si>
  <si>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</si>
  <si>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</si>
  <si>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</si>
  <si>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</si>
  <si>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</si>
  <si>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</si>
  <si>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</si>
  <si>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</si>
  <si>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</si>
  <si>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</si>
  <si>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</si>
  <si>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</si>
  <si>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</si>
  <si>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</si>
  <si>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</si>
  <si>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</si>
  <si>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</si>
  <si>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</si>
  <si>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</si>
  <si>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</si>
  <si>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</si>
  <si>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</si>
  <si>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</si>
  <si>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</si>
  <si>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</si>
  <si>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</si>
  <si>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</si>
  <si>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</si>
  <si>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</si>
  <si>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</si>
  <si>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</si>
  <si>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</si>
  <si>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</si>
  <si>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</si>
  <si>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</si>
  <si>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</si>
  <si>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</si>
  <si>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</si>
  <si>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</si>
  <si>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</si>
  <si>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</si>
  <si>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</si>
  <si>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</si>
  <si>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</si>
  <si>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</si>
  <si>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</si>
  <si>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</si>
  <si>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</si>
  <si>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</si>
  <si>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</si>
  <si>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</si>
  <si>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</si>
  <si>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</si>
  <si>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</si>
  <si>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</si>
  <si>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</si>
  <si>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</si>
  <si>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</si>
  <si>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</si>
  <si>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</si>
  <si>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</si>
  <si>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</si>
  <si>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</si>
  <si>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</si>
  <si>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</si>
  <si>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</si>
  <si>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</si>
  <si>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</si>
  <si>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</si>
  <si>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</si>
  <si>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</si>
  <si>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</si>
  <si>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</si>
  <si>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</si>
  <si>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</si>
  <si>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</si>
  <si>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</si>
  <si>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</si>
  <si>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</si>
  <si>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</si>
  <si>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</si>
  <si>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</si>
  <si>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</si>
  <si>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</si>
  <si>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</si>
  <si>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</si>
  <si>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</si>
  <si>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</si>
  <si>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</si>
  <si>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</si>
  <si>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</si>
  <si>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</si>
  <si>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</si>
  <si>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</si>
  <si>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</si>
  <si>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</si>
  <si>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</si>
  <si>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</si>
  <si>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</si>
  <si>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</si>
  <si>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</si>
  <si>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</si>
  <si>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</si>
  <si>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</si>
  <si>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</si>
  <si>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</si>
  <si>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</si>
  <si>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</si>
  <si>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</si>
  <si>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</si>
  <si>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</si>
  <si>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</si>
  <si>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</si>
  <si>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</si>
  <si>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</si>
  <si>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</si>
  <si>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</si>
  <si>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</si>
  <si>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</si>
  <si>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</si>
  <si>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</si>
  <si>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</si>
  <si>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</si>
  <si>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</si>
  <si>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</si>
  <si>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</si>
  <si>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</si>
  <si>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</si>
  <si>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</si>
  <si>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</si>
  <si>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</si>
  <si>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</si>
  <si>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</si>
  <si>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</si>
  <si>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</si>
  <si>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</si>
  <si>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</si>
  <si>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</si>
  <si>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</si>
  <si>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</si>
  <si>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</si>
  <si>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</si>
  <si>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</si>
  <si>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</si>
  <si>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</si>
  <si>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</si>
  <si>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</si>
  <si>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</si>
  <si>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</si>
  <si>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</si>
  <si>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</si>
  <si>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</si>
  <si>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</si>
  <si>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</si>
  <si>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</si>
  <si>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</si>
  <si>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</si>
  <si>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</si>
  <si>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</si>
  <si>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</si>
  <si>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</si>
  <si>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</si>
  <si>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</si>
  <si>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</si>
  <si>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</si>
  <si>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</si>
  <si>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</si>
  <si>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</si>
  <si>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</si>
  <si>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</si>
  <si>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</si>
  <si>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</si>
  <si>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</si>
  <si>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</si>
  <si>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</si>
  <si>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</si>
  <si>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</si>
  <si>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</si>
  <si>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</si>
  <si>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</si>
  <si>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</si>
  <si>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</si>
  <si>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</si>
  <si>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</si>
  <si>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</si>
  <si>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</si>
  <si>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</si>
  <si>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</si>
  <si>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</si>
  <si>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</si>
  <si>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</si>
  <si>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</si>
  <si>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</si>
  <si>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</si>
  <si>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</si>
  <si>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</si>
  <si>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</si>
  <si>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</si>
  <si>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</si>
  <si>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</si>
  <si>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</si>
  <si>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</si>
  <si>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</si>
  <si>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</si>
  <si>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</si>
  <si>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</si>
  <si>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</si>
  <si>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</si>
  <si>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</si>
  <si>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</si>
  <si>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</si>
  <si>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</si>
  <si>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</si>
  <si>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</si>
  <si>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</si>
  <si>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</si>
  <si>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</si>
  <si>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</si>
  <si>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</si>
  <si>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</si>
  <si>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</si>
  <si>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</si>
  <si>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</si>
  <si>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</si>
  <si>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</si>
  <si>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</si>
  <si>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</si>
  <si>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</si>
  <si>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</si>
  <si>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</si>
  <si>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</si>
  <si>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</si>
  <si>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</si>
  <si>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</si>
  <si>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</si>
  <si>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</si>
  <si>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</si>
  <si>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</si>
  <si>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</si>
  <si>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</si>
  <si>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</si>
  <si>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</si>
  <si>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</si>
  <si>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</si>
  <si>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</si>
  <si>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</si>
  <si>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</si>
  <si>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</si>
  <si>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</si>
  <si>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</si>
  <si>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</si>
  <si>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</si>
  <si>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</si>
  <si>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</si>
  <si>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</si>
  <si>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</si>
  <si>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</si>
  <si>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</si>
  <si>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</si>
  <si>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</si>
  <si>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</si>
  <si>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</si>
  <si>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</si>
  <si>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</si>
  <si>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</si>
  <si>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</si>
  <si>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</si>
  <si>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</si>
  <si>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</si>
  <si>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</si>
  <si>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</si>
  <si>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</si>
  <si>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</si>
  <si>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</si>
  <si>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</si>
  <si>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</si>
  <si>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</si>
  <si>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</si>
  <si>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</si>
  <si>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</si>
  <si>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</si>
  <si>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</si>
  <si>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</si>
  <si>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</si>
  <si>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</si>
  <si>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</si>
  <si>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</si>
  <si>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</si>
  <si>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</si>
  <si>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</si>
  <si>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</si>
  <si>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</si>
  <si>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</si>
  <si>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</si>
  <si>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</si>
  <si>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</si>
  <si>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</si>
  <si>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</si>
  <si>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</si>
  <si>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</si>
  <si>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</si>
  <si>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</si>
  <si>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</si>
  <si>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</si>
  <si>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</si>
  <si>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</si>
  <si>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</si>
  <si>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</si>
  <si>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</si>
  <si>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</si>
  <si>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</si>
  <si>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</si>
  <si>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</si>
  <si>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</si>
  <si>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</si>
  <si>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</si>
  <si>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</si>
  <si>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</si>
  <si>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</si>
  <si>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</si>
  <si>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</si>
  <si>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</si>
  <si>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</si>
  <si>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</si>
  <si>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</si>
  <si>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</si>
  <si>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</si>
  <si>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</si>
  <si>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</si>
  <si>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</si>
  <si>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</si>
  <si>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</si>
  <si>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</si>
  <si>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</si>
  <si>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</si>
  <si>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</si>
  <si>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</si>
  <si>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</si>
  <si>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</si>
  <si>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</si>
  <si>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</si>
  <si>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</si>
  <si>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</si>
  <si>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</si>
  <si>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</si>
  <si>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</si>
  <si>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</si>
  <si>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</si>
  <si>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</si>
  <si>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</si>
  <si>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</si>
  <si>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</si>
  <si>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</si>
  <si>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</si>
  <si>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</si>
  <si>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</si>
  <si>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</si>
  <si>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</si>
  <si>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</si>
  <si>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</si>
  <si>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</si>
  <si>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</si>
  <si>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</si>
  <si>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</si>
  <si>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</si>
  <si>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</si>
  <si>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</si>
  <si>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</si>
  <si>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</si>
  <si>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</si>
  <si>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</si>
  <si>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</si>
  <si>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</si>
  <si>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</si>
  <si>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</si>
  <si>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</si>
  <si>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</si>
  <si>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</si>
  <si>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</si>
  <si>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</si>
  <si>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</si>
  <si>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</si>
  <si>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</si>
  <si>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</si>
  <si>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</si>
  <si>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</si>
  <si>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</si>
  <si>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</si>
  <si>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</si>
  <si>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</si>
  <si>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</si>
  <si>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</si>
  <si>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</si>
  <si>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</si>
  <si>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</si>
  <si>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</si>
  <si>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</si>
  <si>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</si>
  <si>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</si>
  <si>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</si>
  <si>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</si>
  <si>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</si>
  <si>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</si>
  <si>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</si>
  <si>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</si>
  <si>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</si>
  <si>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</si>
  <si>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</si>
  <si>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</si>
  <si>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</si>
  <si>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</si>
  <si>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</si>
  <si>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</si>
  <si>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</si>
  <si>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</si>
  <si>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</si>
  <si>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</si>
  <si>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</si>
  <si>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</si>
  <si>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</si>
  <si>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</si>
  <si>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</si>
  <si>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</si>
  <si>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</si>
  <si>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</si>
  <si>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</si>
  <si>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</si>
  <si>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</si>
  <si>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</si>
  <si>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</si>
  <si>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</si>
  <si>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</si>
  <si>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</si>
  <si>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</si>
  <si>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</si>
  <si>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</si>
  <si>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</si>
  <si>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</si>
  <si>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</si>
  <si>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</si>
  <si>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</si>
  <si>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</si>
  <si>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</si>
  <si>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</si>
  <si>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</si>
  <si>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</si>
  <si>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</si>
  <si>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</si>
  <si>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</si>
  <si>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</si>
  <si>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</si>
  <si>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</si>
  <si>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</si>
  <si>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</si>
  <si>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</si>
  <si>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</si>
  <si>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</si>
  <si>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</si>
  <si>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</si>
  <si>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</si>
  <si>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</si>
  <si>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</si>
  <si>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</si>
  <si>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</si>
  <si>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</si>
  <si>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</si>
  <si>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</si>
  <si>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</si>
  <si>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</si>
  <si>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</si>
  <si>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</si>
  <si>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</si>
  <si>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</si>
  <si>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</si>
  <si>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</si>
  <si>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</si>
  <si>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</si>
  <si>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</si>
  <si>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</si>
  <si>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</si>
  <si>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</si>
  <si>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</si>
  <si>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</si>
  <si>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</si>
  <si>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</si>
  <si>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</si>
  <si>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</si>
  <si>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</si>
  <si>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</si>
  <si>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</si>
  <si>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</si>
  <si>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</si>
  <si>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</si>
  <si>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</si>
  <si>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</si>
  <si>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</si>
  <si>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</si>
  <si>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</si>
  <si>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</si>
  <si>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</si>
  <si>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</si>
  <si>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</si>
  <si>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</si>
  <si>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</si>
  <si>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</si>
  <si>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</si>
  <si>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</si>
  <si>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</si>
  <si>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</si>
  <si>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</si>
  <si>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</si>
  <si>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</si>
  <si>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</si>
  <si>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</si>
  <si>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</si>
  <si>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</si>
  <si>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</si>
  <si>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</si>
  <si>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</si>
  <si>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</si>
  <si>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</si>
  <si>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</si>
  <si>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</si>
  <si>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</si>
  <si>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</si>
  <si>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</si>
  <si>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</si>
  <si>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</si>
  <si>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</si>
  <si>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</si>
  <si>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</si>
  <si>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</si>
  <si>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</si>
  <si>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</si>
  <si>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</si>
  <si>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</si>
  <si>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</si>
  <si>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</si>
  <si>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</si>
  <si>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</si>
  <si>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</si>
  <si>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</si>
  <si>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</si>
  <si>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</si>
  <si>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</si>
  <si>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</si>
  <si>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</si>
  <si>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</si>
  <si>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</si>
  <si>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</si>
  <si>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</si>
  <si>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</si>
  <si>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</si>
  <si>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</si>
  <si>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</si>
  <si>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</si>
  <si>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</si>
  <si>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</si>
  <si>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</si>
  <si>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</si>
  <si>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</si>
  <si>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</si>
  <si>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</si>
  <si>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</si>
  <si>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</si>
  <si>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</si>
  <si>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</si>
  <si>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</si>
  <si>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</si>
  <si>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</si>
  <si>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</si>
  <si>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</si>
  <si>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</si>
  <si>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</si>
  <si>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</si>
  <si>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</si>
  <si>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</si>
  <si>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</si>
  <si>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</si>
  <si>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</si>
  <si>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</si>
  <si>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</si>
  <si>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</si>
  <si>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</si>
  <si>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</si>
  <si>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</si>
  <si>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</si>
  <si>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</si>
  <si>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</si>
  <si>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</si>
  <si>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</si>
  <si>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</si>
  <si>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</si>
  <si>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</si>
  <si>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</si>
  <si>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</si>
  <si>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</si>
  <si>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</si>
  <si>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</si>
  <si>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</si>
  <si>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</si>
  <si>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</si>
  <si>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</si>
  <si>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</si>
  <si>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</si>
  <si>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</si>
  <si>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</si>
  <si>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</si>
  <si>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</si>
  <si>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</si>
  <si>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</si>
  <si>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</si>
  <si>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</si>
  <si>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</si>
  <si>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</si>
  <si>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</si>
  <si>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</si>
  <si>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</si>
  <si>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</si>
  <si>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</si>
  <si>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</si>
  <si>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</si>
  <si>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</si>
  <si>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</si>
  <si>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</si>
  <si>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</si>
  <si>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</si>
  <si>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</si>
  <si>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</si>
  <si>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</si>
  <si>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</si>
  <si>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</si>
  <si>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</si>
  <si>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</si>
  <si>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</si>
  <si>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</si>
  <si>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</si>
  <si>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</si>
  <si>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</si>
  <si>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</si>
  <si>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</si>
  <si>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</si>
  <si>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</si>
  <si>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</si>
  <si>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</si>
  <si>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</si>
  <si>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</si>
  <si>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</si>
  <si>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</si>
  <si>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</si>
  <si>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</si>
  <si>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</si>
  <si>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</si>
  <si>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</si>
  <si>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</si>
  <si>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</si>
  <si>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</si>
  <si>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</si>
  <si>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</si>
  <si>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</si>
  <si>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</si>
  <si>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</si>
  <si>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</si>
  <si>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</si>
  <si>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</si>
  <si>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</si>
  <si>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</si>
  <si>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</si>
  <si>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</si>
  <si>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</si>
  <si>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</si>
  <si>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</si>
  <si>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</si>
  <si>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</si>
  <si>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</si>
  <si>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</si>
  <si>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</si>
  <si>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</si>
  <si>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</si>
  <si>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</si>
  <si>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</si>
  <si>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</si>
  <si>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</si>
  <si>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</si>
  <si>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</si>
  <si>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</si>
  <si>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</si>
  <si>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</si>
  <si>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</si>
  <si>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</si>
  <si>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</si>
  <si>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</si>
  <si>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</si>
  <si>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</si>
  <si>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</si>
  <si>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</si>
  <si>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</si>
  <si>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</si>
  <si>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</si>
  <si>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</si>
  <si>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</si>
  <si>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</si>
  <si>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</si>
  <si>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</si>
  <si>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</si>
  <si>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</si>
  <si>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</si>
  <si>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</si>
  <si>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</si>
  <si>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</si>
  <si>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</si>
  <si>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</si>
  <si>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</si>
  <si>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</si>
  <si>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</si>
  <si>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</si>
  <si>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</si>
  <si>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</si>
  <si>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</si>
  <si>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</si>
  <si>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</si>
  <si>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</si>
  <si>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</si>
  <si>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</si>
  <si>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</si>
  <si>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</si>
  <si>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</si>
  <si>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</si>
  <si>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</si>
  <si>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</si>
  <si>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</si>
  <si>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</si>
  <si>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</si>
  <si>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</si>
  <si>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</si>
  <si>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</si>
  <si>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</si>
  <si>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</si>
  <si>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</si>
  <si>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</si>
  <si>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</si>
  <si>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</si>
  <si>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</si>
  <si>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</si>
  <si>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</si>
  <si>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</si>
  <si>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</si>
  <si>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</si>
  <si>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</si>
  <si>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</si>
  <si>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</si>
  <si>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</si>
  <si>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</si>
  <si>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</si>
  <si>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</si>
  <si>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</si>
  <si>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</si>
  <si>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</si>
  <si>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</si>
  <si>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</si>
  <si>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</si>
  <si>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</si>
  <si>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</si>
  <si>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</si>
  <si>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</si>
  <si>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</si>
  <si>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</si>
  <si>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</si>
  <si>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</si>
  <si>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</si>
  <si>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</si>
  <si>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</si>
  <si>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</si>
  <si>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</si>
  <si>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</si>
  <si>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</si>
  <si>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</si>
  <si>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</si>
  <si>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</si>
  <si>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</si>
  <si>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</si>
  <si>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</si>
  <si>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</si>
  <si>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</si>
  <si>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</si>
  <si>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</si>
  <si>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</si>
  <si>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</si>
  <si>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</si>
  <si>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</si>
  <si>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</si>
  <si>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</si>
  <si>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</si>
  <si>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</si>
  <si>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</si>
  <si>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</si>
  <si>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</si>
  <si>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</si>
  <si>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</si>
  <si>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</si>
  <si>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</si>
  <si>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</si>
  <si>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</si>
  <si>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</si>
  <si>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</si>
  <si>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</si>
  <si>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</si>
  <si>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</si>
  <si>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</si>
  <si>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</si>
  <si>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</si>
  <si>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</si>
  <si>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</si>
  <si>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</si>
  <si>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</si>
  <si>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</si>
  <si>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</si>
  <si>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</si>
  <si>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</si>
  <si>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</si>
  <si>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</si>
  <si>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</si>
  <si>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</si>
  <si>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</si>
  <si>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</si>
  <si>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</si>
  <si>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</si>
  <si>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</si>
  <si>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</si>
  <si>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</si>
  <si>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</si>
  <si>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</si>
  <si>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</si>
  <si>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</si>
  <si>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</si>
  <si>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</si>
  <si>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</si>
  <si>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</si>
  <si>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</si>
  <si>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</si>
  <si>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</si>
  <si>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</si>
  <si>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</si>
  <si>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</si>
  <si>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</si>
  <si>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</si>
  <si>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</si>
  <si>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</si>
  <si>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</si>
  <si>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</si>
  <si>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</si>
  <si>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</si>
  <si>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</si>
  <si>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</si>
  <si>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</si>
  <si>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</si>
  <si>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</si>
  <si>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</si>
  <si>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</si>
  <si>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</si>
  <si>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</si>
  <si>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</si>
  <si>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</si>
  <si>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</si>
  <si>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</si>
  <si>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</si>
  <si>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</si>
  <si>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</si>
  <si>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</si>
  <si>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</si>
  <si>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</si>
  <si>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</si>
  <si>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</si>
  <si>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</si>
  <si>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</si>
  <si>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</si>
  <si>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</si>
  <si>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</si>
  <si>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</si>
  <si>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</si>
  <si>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</si>
  <si>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</si>
  <si>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</si>
  <si>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</si>
  <si>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</si>
  <si>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</si>
  <si>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</si>
  <si>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</si>
  <si>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</si>
  <si>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</si>
  <si>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</si>
  <si>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</si>
  <si>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</si>
  <si>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</si>
  <si>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</si>
  <si>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</si>
  <si>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</si>
  <si>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</si>
  <si>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</si>
  <si>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</si>
  <si>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</si>
  <si>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</si>
  <si>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</si>
  <si>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</si>
  <si>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</si>
  <si>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</si>
  <si>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</si>
  <si>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</si>
  <si>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</si>
  <si>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</si>
  <si>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</si>
  <si>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</si>
  <si>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</si>
  <si>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</si>
  <si>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</si>
  <si>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</si>
  <si>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</si>
  <si>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</si>
  <si>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</si>
  <si>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</si>
  <si>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</si>
  <si>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</si>
  <si>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</si>
  <si>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</si>
  <si>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</si>
  <si>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</si>
  <si>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</si>
  <si>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</si>
  <si>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</si>
  <si>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</si>
  <si>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</si>
  <si>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</si>
  <si>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</si>
  <si>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</si>
  <si>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</si>
  <si>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</si>
  <si>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</si>
  <si>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</si>
  <si>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</si>
  <si>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</si>
  <si>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</si>
  <si>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</si>
  <si>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</si>
  <si>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</si>
  <si>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</si>
  <si>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</si>
  <si>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</si>
  <si>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</si>
  <si>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</si>
  <si>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</si>
  <si>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</si>
  <si>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</si>
  <si>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</si>
  <si>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</si>
  <si>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</si>
  <si>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</si>
  <si>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</si>
  <si>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</si>
  <si>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</si>
  <si>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</si>
  <si>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</si>
  <si>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</si>
  <si>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</si>
  <si>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</si>
  <si>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</si>
  <si>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</si>
  <si>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</si>
  <si>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</si>
  <si>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</si>
  <si>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</si>
  <si>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</si>
  <si>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</si>
  <si>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</si>
  <si>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</si>
  <si>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</si>
  <si>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</si>
  <si>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</si>
  <si>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</si>
  <si>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</si>
  <si>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</si>
  <si>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</si>
  <si>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</si>
  <si>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</si>
  <si>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</si>
  <si>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</si>
  <si>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</si>
  <si>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</si>
  <si>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</si>
  <si>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</si>
  <si>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</si>
  <si>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</si>
  <si>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</si>
  <si>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</si>
  <si>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</si>
  <si>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</si>
  <si>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</si>
  <si>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</si>
  <si>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</si>
  <si>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</si>
  <si>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</si>
  <si>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</si>
  <si>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</si>
  <si>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</si>
  <si>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</si>
  <si>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</si>
  <si>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</si>
  <si>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</si>
  <si>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</si>
  <si>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</si>
  <si>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</si>
  <si>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</si>
  <si>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</si>
  <si>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</si>
  <si>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</si>
  <si>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</si>
  <si>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</si>
  <si>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</si>
  <si>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</si>
  <si>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</si>
  <si>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</si>
  <si>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</si>
  <si>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</si>
  <si>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</si>
  <si>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</si>
  <si>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</si>
  <si>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</si>
  <si>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</si>
  <si>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</si>
  <si>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</si>
  <si>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</si>
  <si>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</si>
  <si>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</si>
  <si>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</si>
  <si>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</si>
  <si>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</si>
  <si>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</si>
  <si>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</si>
  <si>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</si>
  <si>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</si>
  <si>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</si>
  <si>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</si>
  <si>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</si>
  <si>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</si>
  <si>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</si>
  <si>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</si>
  <si>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</si>
  <si>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</si>
  <si>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</si>
  <si>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</si>
  <si>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</si>
  <si>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</si>
  <si>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</si>
  <si>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</si>
  <si>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</si>
  <si>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</si>
  <si>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</si>
  <si>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</si>
  <si>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</si>
  <si>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</si>
  <si>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</si>
  <si>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</si>
  <si>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</si>
  <si>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</si>
  <si>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</si>
  <si>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</si>
  <si>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</si>
  <si>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</si>
  <si>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</si>
  <si>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</si>
  <si>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</si>
  <si>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</si>
  <si>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</si>
  <si>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</si>
  <si>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</si>
  <si>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</si>
  <si>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</si>
  <si>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</si>
  <si>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</si>
  <si>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</si>
  <si>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</si>
  <si>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</si>
  <si>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</si>
  <si>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</si>
  <si>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</si>
  <si>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</si>
  <si>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</si>
  <si>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</si>
  <si>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</si>
  <si>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</si>
  <si>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</si>
  <si>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</si>
  <si>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</si>
  <si>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</si>
  <si>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</si>
  <si>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</si>
  <si>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</si>
  <si>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</si>
  <si>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</si>
  <si>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</si>
  <si>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</si>
  <si>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</si>
  <si>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</si>
  <si>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</si>
  <si>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</si>
  <si>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</si>
  <si>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</si>
  <si>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</si>
  <si>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</si>
  <si>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</si>
  <si>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</si>
  <si>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</si>
  <si>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</si>
  <si>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</si>
  <si>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</si>
  <si>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</si>
  <si>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</si>
  <si>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</si>
  <si>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</si>
  <si>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</si>
  <si>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</si>
  <si>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</si>
  <si>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</si>
  <si>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</si>
  <si>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</si>
  <si>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</si>
  <si>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</si>
  <si>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</si>
  <si>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</si>
  <si>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</si>
  <si>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</si>
  <si>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</si>
  <si>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</si>
  <si>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</si>
  <si>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</si>
  <si>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</si>
  <si>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</si>
  <si>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</si>
  <si>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</si>
  <si>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</si>
  <si>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</si>
  <si>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</si>
  <si>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</si>
  <si>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</si>
  <si>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</si>
  <si>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</si>
  <si>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</si>
  <si>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</si>
  <si>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</si>
  <si>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</si>
  <si>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</si>
  <si>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</si>
  <si>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</si>
  <si>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</si>
  <si>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</si>
  <si>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</si>
  <si>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</si>
  <si>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</si>
  <si>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</si>
  <si>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</si>
  <si>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</si>
  <si>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</si>
  <si>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</si>
  <si>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</si>
  <si>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</si>
  <si>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</si>
  <si>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</si>
  <si>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</si>
  <si>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</si>
  <si>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</si>
  <si>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</si>
  <si>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</si>
  <si>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</si>
  <si>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</si>
  <si>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</si>
  <si>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</si>
  <si>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</si>
  <si>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</si>
  <si>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</si>
  <si>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</si>
  <si>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</si>
  <si>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</si>
  <si>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</si>
  <si>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</si>
  <si>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</si>
  <si>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</si>
  <si>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</si>
  <si>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</si>
  <si>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</si>
  <si>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</si>
  <si>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</si>
  <si>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</si>
  <si>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</si>
  <si>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</si>
  <si>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</si>
  <si>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</si>
  <si>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</si>
  <si>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</si>
  <si>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</si>
  <si>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</si>
  <si>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</si>
  <si>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</si>
  <si>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</si>
  <si>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</si>
  <si>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</si>
  <si>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</si>
  <si>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</si>
  <si>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</si>
  <si>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</si>
  <si>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</si>
  <si>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</si>
  <si>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</si>
  <si>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</si>
  <si>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</si>
  <si>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</si>
  <si>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</si>
  <si>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</si>
  <si>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</si>
  <si>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</si>
  <si>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</si>
  <si>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</si>
  <si>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</si>
  <si>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</si>
  <si>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</si>
  <si>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</si>
  <si>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</si>
  <si>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</si>
  <si>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</si>
  <si>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</si>
  <si>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</si>
  <si>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</si>
  <si>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</si>
  <si>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</si>
  <si>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</si>
  <si>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</si>
  <si>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</si>
  <si>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</si>
  <si>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</si>
  <si>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</si>
  <si>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</si>
  <si>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</si>
  <si>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</si>
  <si>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</si>
  <si>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</si>
  <si>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</si>
  <si>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</si>
  <si>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</si>
  <si>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</si>
  <si>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</si>
  <si>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</si>
  <si>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</si>
  <si>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</si>
  <si>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</si>
  <si>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</si>
  <si>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</si>
  <si>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</si>
  <si>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</si>
  <si>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</si>
  <si>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</si>
  <si>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</si>
  <si>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</si>
  <si>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</si>
  <si>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</si>
  <si>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</si>
  <si>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</si>
  <si>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</si>
  <si>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</si>
  <si>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</si>
  <si>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</si>
  <si>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</si>
  <si>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</si>
  <si>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</si>
  <si>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</si>
  <si>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</si>
  <si>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</si>
  <si>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</si>
  <si>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</si>
  <si>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</si>
  <si>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</si>
  <si>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</si>
  <si>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</si>
  <si>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</si>
  <si>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</si>
  <si>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</si>
  <si>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</si>
  <si>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</si>
  <si>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</si>
  <si>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</si>
  <si>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</si>
  <si>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</si>
  <si>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</si>
  <si>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</si>
  <si>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</si>
  <si>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</si>
  <si>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</si>
  <si>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</si>
  <si>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</si>
  <si>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</si>
  <si>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</si>
  <si>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</si>
  <si>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</si>
  <si>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</si>
  <si>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</si>
  <si>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</si>
  <si>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</si>
  <si>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</si>
  <si>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</si>
  <si>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</si>
  <si>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</si>
  <si>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</si>
  <si>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</si>
  <si>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</si>
  <si>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</si>
  <si>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</si>
  <si>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</si>
  <si>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</si>
  <si>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</si>
  <si>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</si>
  <si>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</si>
  <si>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</si>
  <si>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</si>
  <si>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</si>
  <si>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</si>
  <si>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</si>
  <si>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</si>
  <si>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</si>
  <si>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</si>
  <si>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</si>
  <si>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</si>
  <si>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</si>
  <si>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</si>
  <si>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</si>
  <si>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</si>
  <si>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</si>
  <si>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</si>
  <si>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</si>
  <si>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</si>
  <si>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</si>
  <si>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</si>
  <si>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</si>
  <si>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</si>
  <si>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</si>
  <si>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</si>
  <si>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</si>
  <si>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</si>
  <si>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</si>
  <si>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</si>
  <si>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</si>
  <si>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</si>
  <si>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</si>
  <si>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</si>
  <si>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</si>
  <si>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</si>
  <si>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</si>
  <si>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</si>
  <si>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</si>
  <si>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</si>
  <si>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</si>
  <si>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</si>
  <si>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</si>
  <si>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</si>
  <si>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</si>
  <si>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</si>
  <si>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</si>
  <si>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</si>
  <si>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</si>
  <si>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</si>
  <si>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</si>
  <si>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</si>
  <si>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</si>
  <si>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</si>
  <si>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</si>
  <si>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</si>
  <si>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</si>
  <si>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</si>
  <si>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</si>
  <si>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</si>
  <si>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</si>
  <si>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</si>
  <si>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</si>
  <si>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</si>
  <si>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</si>
  <si>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</si>
  <si>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</si>
  <si>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</si>
  <si>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</si>
  <si>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</si>
  <si>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</si>
  <si>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</si>
  <si>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</si>
  <si>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</si>
  <si>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</si>
  <si>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</si>
  <si>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</si>
  <si>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</si>
  <si>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</si>
  <si>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</si>
  <si>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</si>
  <si>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</si>
  <si>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</si>
  <si>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</si>
  <si>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</si>
  <si>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</si>
  <si>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</si>
  <si>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</si>
  <si>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</si>
  <si>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</si>
  <si>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</si>
  <si>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</si>
  <si>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</si>
  <si>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</si>
  <si>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</si>
  <si>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</si>
  <si>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</si>
  <si>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</si>
  <si>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</si>
  <si>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</si>
  <si>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</si>
  <si>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</si>
  <si>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</si>
  <si>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</si>
  <si>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</si>
  <si>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</si>
  <si>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</si>
  <si>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</si>
  <si>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</si>
  <si>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</si>
  <si>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</si>
  <si>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</si>
  <si>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</si>
  <si>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</si>
  <si>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</si>
  <si>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</si>
  <si>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</si>
  <si>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</si>
  <si>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</si>
  <si>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</si>
  <si>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</si>
  <si>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</si>
  <si>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</si>
  <si>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</si>
  <si>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</si>
  <si>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</si>
  <si>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</si>
  <si>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</si>
  <si>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</si>
  <si>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</si>
  <si>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</si>
  <si>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</si>
  <si>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</si>
  <si>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</si>
  <si>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</si>
  <si>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</si>
  <si>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</si>
  <si>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</si>
  <si>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</si>
  <si>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</si>
  <si>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</si>
  <si>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</si>
  <si>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</si>
  <si>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</si>
  <si>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</si>
  <si>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</si>
  <si>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</si>
  <si>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</si>
  <si>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</si>
  <si>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</si>
  <si>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</si>
  <si>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</si>
  <si>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</si>
  <si>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</si>
  <si>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</si>
  <si>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</si>
  <si>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</si>
  <si>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</si>
  <si>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</si>
  <si>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</si>
  <si>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</si>
  <si>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</si>
  <si>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</si>
  <si>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</si>
  <si>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</si>
  <si>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</si>
  <si>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</si>
  <si>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</si>
  <si>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</si>
  <si>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</si>
  <si>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</si>
  <si>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</si>
  <si>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</si>
  <si>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</si>
  <si>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</si>
  <si>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</si>
  <si>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</si>
  <si>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</si>
  <si>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</si>
  <si>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</si>
  <si>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</si>
  <si>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</si>
  <si>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</si>
  <si>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</si>
  <si>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</si>
  <si>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</si>
  <si>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</si>
  <si>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</si>
  <si>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</si>
  <si>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</si>
  <si>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</si>
  <si>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</si>
  <si>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</si>
  <si>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</si>
  <si>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</si>
  <si>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</si>
  <si>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</si>
  <si>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</si>
  <si>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</si>
  <si>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</si>
  <si>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</si>
  <si>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</si>
  <si>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</si>
  <si>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</si>
  <si>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</si>
  <si>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</si>
  <si>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</si>
  <si>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</si>
  <si>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</si>
  <si>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</si>
  <si>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</si>
  <si>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</si>
  <si>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</si>
  <si>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</si>
  <si>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</si>
  <si>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</si>
  <si>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</si>
  <si>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</si>
  <si>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</si>
  <si>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</si>
  <si>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</si>
  <si>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</si>
  <si>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</si>
  <si>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</si>
  <si>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</si>
  <si>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</si>
  <si>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</si>
  <si>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</si>
  <si>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</si>
  <si>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</si>
  <si>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</si>
  <si>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</si>
  <si>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</si>
  <si>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</si>
  <si>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</si>
  <si>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</si>
  <si>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</si>
  <si>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</si>
  <si>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</si>
  <si>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</si>
  <si>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</si>
  <si>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</si>
  <si>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</si>
  <si>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</si>
  <si>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</si>
  <si>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</si>
  <si>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</si>
  <si>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</si>
  <si>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</si>
  <si>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</si>
  <si>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</si>
  <si>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</si>
  <si>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</si>
  <si>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</si>
  <si>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</si>
  <si>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</si>
  <si>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</si>
  <si>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</si>
  <si>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</si>
  <si>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</si>
  <si>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</si>
  <si>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</si>
  <si>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</si>
  <si>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</si>
  <si>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</si>
  <si>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</si>
  <si>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</si>
  <si>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</si>
  <si>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</si>
  <si>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</si>
  <si>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</si>
  <si>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</si>
  <si>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</si>
  <si>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</si>
  <si>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</si>
  <si>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</si>
  <si>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</si>
  <si>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</si>
  <si>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</si>
  <si>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</si>
  <si>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</si>
  <si>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</si>
  <si>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</si>
  <si>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</si>
  <si>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</si>
  <si>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</si>
  <si>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</si>
  <si>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</si>
  <si>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</si>
  <si>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</si>
  <si>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</si>
  <si>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</si>
  <si>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</si>
  <si>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</si>
  <si>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</si>
  <si>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</si>
  <si>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</si>
  <si>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</si>
  <si>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</si>
  <si>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</si>
  <si>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</si>
  <si>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</si>
  <si>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</si>
  <si>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</si>
  <si>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</si>
  <si>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</si>
  <si>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</si>
  <si>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</si>
  <si>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</si>
  <si>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</si>
  <si>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</si>
  <si>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</si>
  <si>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</si>
  <si>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</si>
  <si>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</si>
  <si>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</si>
  <si>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</si>
  <si>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</si>
  <si>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</si>
  <si>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</si>
  <si>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</si>
  <si>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</si>
  <si>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</si>
  <si>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</si>
  <si>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</si>
  <si>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</si>
  <si>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</si>
  <si>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</si>
  <si>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</si>
  <si>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</si>
  <si>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</si>
  <si>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</si>
  <si>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</si>
  <si>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</si>
  <si>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</si>
  <si>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</si>
  <si>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</si>
  <si>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</si>
  <si>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</si>
  <si>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</si>
  <si>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</si>
  <si>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</si>
  <si>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</si>
  <si>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</si>
  <si>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</si>
  <si>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</si>
  <si>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</si>
  <si>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</si>
  <si>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</si>
  <si>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</si>
  <si>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</si>
  <si>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</si>
  <si>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</si>
  <si>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</si>
  <si>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</si>
  <si>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</si>
  <si>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</si>
  <si>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</si>
  <si>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</si>
  <si>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</si>
  <si>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</si>
  <si>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</si>
  <si>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</si>
  <si>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</si>
  <si>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</si>
  <si>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</si>
  <si>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</si>
  <si>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</si>
  <si>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</si>
  <si>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</si>
  <si>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</si>
  <si>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</si>
  <si>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</si>
  <si>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</si>
  <si>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</si>
  <si>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</si>
  <si>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</si>
  <si>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</si>
  <si>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</si>
  <si>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</si>
  <si>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</si>
  <si>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</si>
  <si>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</si>
  <si>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</si>
  <si>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</si>
  <si>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</si>
  <si>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</si>
  <si>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</si>
  <si>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</si>
  <si>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</si>
  <si>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</si>
  <si>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</si>
  <si>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</si>
  <si>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</si>
  <si>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</si>
  <si>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</si>
  <si>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</si>
  <si>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</si>
  <si>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</si>
  <si>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</si>
  <si>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</si>
  <si>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</si>
  <si>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</si>
  <si>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</si>
  <si>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</si>
  <si>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</si>
  <si>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</si>
  <si>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</si>
  <si>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</si>
  <si>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</si>
  <si>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</si>
  <si>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</si>
  <si>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</si>
  <si>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</si>
  <si>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</si>
  <si>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</si>
  <si>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</si>
  <si>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</si>
  <si>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</si>
  <si>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</si>
  <si>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</si>
  <si>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</si>
  <si>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</si>
  <si>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</si>
  <si>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</si>
  <si>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</si>
  <si>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</si>
  <si>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</si>
  <si>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</si>
  <si>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</si>
  <si>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</si>
  <si>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</si>
  <si>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</si>
  <si>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</si>
  <si>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</si>
  <si>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</si>
  <si>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</si>
  <si>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</si>
  <si>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</si>
  <si>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</si>
  <si>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</si>
  <si>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</si>
  <si>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</si>
  <si>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</si>
  <si>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</si>
  <si>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</si>
  <si>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</si>
  <si>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</si>
  <si>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</si>
  <si>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</si>
  <si>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</si>
  <si>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</si>
  <si>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</si>
  <si>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</si>
  <si>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</si>
  <si>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</si>
  <si>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</si>
  <si>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</si>
  <si>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</si>
  <si>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</si>
  <si>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</si>
  <si>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</si>
  <si>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</si>
  <si>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</si>
  <si>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</si>
  <si>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</si>
  <si>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</si>
  <si>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</si>
  <si>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</si>
  <si>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</si>
  <si>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</si>
  <si>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</si>
  <si>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</si>
  <si>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</si>
  <si>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</si>
  <si>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</si>
  <si>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</si>
  <si>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</si>
  <si>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</si>
  <si>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</si>
  <si>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</si>
  <si>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</si>
  <si>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</si>
  <si>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</si>
  <si>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</si>
  <si>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</si>
  <si>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</si>
  <si>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</si>
  <si>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</si>
  <si>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</si>
  <si>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</si>
  <si>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</si>
  <si>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</si>
  <si>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</si>
  <si>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</si>
  <si>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</si>
  <si>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</si>
  <si>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</si>
  <si>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</si>
  <si>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</si>
  <si>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</si>
  <si>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</si>
  <si>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</si>
  <si>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</si>
  <si>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</si>
  <si>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</si>
  <si>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</si>
  <si>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</si>
  <si>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</si>
  <si>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</si>
  <si>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</si>
  <si>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</si>
  <si>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</si>
  <si>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</si>
  <si>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</si>
  <si>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</si>
  <si>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</si>
  <si>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</si>
  <si>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</si>
  <si>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</si>
  <si>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</si>
  <si>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</si>
  <si>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</si>
  <si>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</si>
  <si>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</si>
  <si>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</si>
  <si>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</si>
  <si>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</si>
  <si>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</si>
  <si>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</si>
  <si>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</si>
  <si>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</si>
  <si>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</si>
  <si>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</si>
  <si>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</si>
  <si>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</si>
  <si>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</si>
  <si>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</si>
  <si>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</si>
  <si>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</si>
  <si>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</si>
  <si>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</si>
  <si>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</si>
  <si>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</si>
  <si>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</si>
  <si>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</si>
  <si>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</si>
  <si>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</si>
  <si>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</si>
  <si>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</si>
  <si>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</si>
  <si>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</si>
  <si>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</si>
  <si>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</si>
  <si>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</si>
  <si>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</si>
  <si>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</si>
  <si>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</si>
  <si>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</si>
  <si>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</si>
  <si>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</si>
  <si>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</si>
  <si>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</si>
  <si>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</si>
  <si>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</si>
  <si>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</si>
  <si>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</si>
  <si>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</si>
  <si>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</si>
  <si>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</si>
  <si>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</si>
  <si>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</si>
  <si>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</si>
  <si>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</si>
  <si>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</si>
  <si>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</si>
  <si>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</si>
  <si>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</si>
  <si>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</si>
  <si>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</si>
  <si>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</si>
  <si>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</si>
  <si>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</si>
  <si>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</si>
  <si>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</si>
  <si>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</si>
  <si>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</si>
  <si>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</si>
  <si>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</si>
  <si>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</si>
  <si>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</si>
  <si>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</si>
  <si>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</si>
  <si>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</si>
  <si>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</si>
  <si>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</si>
  <si>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</si>
  <si>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</si>
  <si>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</si>
  <si>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</si>
  <si>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</si>
  <si>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</si>
  <si>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</si>
  <si>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</si>
  <si>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</si>
  <si>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</si>
  <si>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</si>
  <si>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</si>
  <si>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</si>
  <si>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</si>
  <si>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</si>
  <si>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</si>
  <si>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</si>
  <si>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</si>
  <si>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</si>
  <si>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</si>
  <si>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</si>
  <si>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</si>
  <si>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</si>
  <si>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</si>
  <si>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</si>
  <si>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</si>
  <si>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</si>
  <si>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</si>
  <si>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</si>
  <si>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</si>
  <si>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</si>
  <si>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</si>
  <si>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</si>
  <si>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</si>
  <si>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</si>
  <si>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</si>
  <si>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</si>
  <si>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</si>
  <si>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</si>
  <si>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</si>
  <si>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</si>
  <si>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</si>
  <si>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</si>
  <si>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</si>
  <si>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</si>
  <si>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</si>
  <si>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</si>
  <si>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</si>
  <si>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</si>
  <si>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</si>
  <si>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</si>
  <si>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</si>
  <si>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</si>
  <si>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</si>
  <si>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</si>
  <si>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</si>
  <si>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</si>
  <si>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</si>
  <si>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</si>
  <si>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</si>
  <si>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</si>
  <si>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</si>
  <si>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</si>
  <si>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</si>
  <si>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</si>
  <si>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</si>
  <si>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</si>
  <si>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</si>
  <si>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</si>
  <si>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</si>
  <si>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</si>
  <si>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</si>
  <si>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</si>
  <si>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</si>
  <si>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</si>
  <si>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</si>
  <si>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</si>
  <si>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</si>
  <si>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</si>
  <si>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</si>
  <si>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</si>
  <si>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</si>
  <si>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</si>
  <si>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</si>
  <si>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</si>
  <si>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</si>
  <si>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</si>
  <si>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</si>
  <si>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</si>
  <si>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</si>
  <si>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</si>
  <si>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</si>
  <si>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</si>
  <si>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</si>
  <si>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</si>
  <si>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</si>
  <si>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</si>
  <si>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</si>
  <si>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</si>
  <si>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</si>
  <si>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</si>
  <si>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</si>
  <si>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</si>
  <si>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</si>
  <si>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</si>
  <si>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</si>
  <si>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</si>
  <si>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</si>
  <si>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</si>
  <si>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</si>
  <si>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</si>
  <si>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</si>
  <si>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</si>
  <si>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</si>
  <si>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</si>
  <si>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</si>
  <si>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</si>
  <si>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</si>
  <si>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</si>
  <si>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</si>
  <si>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</si>
  <si>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</si>
  <si>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</si>
  <si>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</si>
  <si>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</si>
  <si>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</si>
  <si>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</si>
  <si>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</si>
  <si>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</si>
  <si>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</si>
  <si>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</si>
  <si>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</si>
  <si>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</si>
  <si>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</si>
  <si>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</si>
  <si>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</si>
  <si>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</si>
  <si>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</si>
  <si>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</si>
  <si>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</si>
  <si>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</si>
  <si>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</si>
  <si>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</si>
  <si>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</si>
  <si>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</si>
  <si>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</si>
  <si>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</si>
  <si>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</si>
  <si>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</si>
  <si>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</si>
  <si>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</si>
  <si>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</si>
  <si>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</si>
  <si>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</si>
  <si>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</si>
  <si>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</si>
  <si>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</si>
  <si>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</si>
  <si>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</si>
  <si>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</si>
  <si>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</si>
  <si>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</si>
  <si>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</si>
  <si>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</si>
  <si>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</si>
  <si>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</si>
  <si>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</si>
  <si>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</si>
  <si>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</si>
  <si>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</si>
  <si>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</si>
  <si>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</si>
  <si>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</si>
  <si>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</si>
  <si>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</si>
  <si>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</si>
  <si>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</si>
  <si>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</si>
  <si>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</si>
  <si>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</si>
  <si>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</si>
  <si>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</si>
  <si>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</si>
  <si>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</si>
  <si>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</si>
  <si>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</si>
  <si>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</si>
  <si>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</si>
  <si>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</si>
  <si>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</si>
  <si>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</si>
  <si>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</si>
  <si>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</si>
  <si>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</si>
  <si>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</si>
  <si>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</si>
  <si>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</si>
  <si>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</si>
  <si>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</si>
  <si>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</si>
  <si>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</si>
  <si>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</si>
  <si>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</si>
  <si>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</si>
  <si>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</si>
  <si>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</si>
  <si>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</si>
  <si>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</si>
  <si>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</si>
  <si>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</si>
  <si>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</si>
  <si>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</si>
  <si>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</si>
  <si>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</si>
  <si>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</si>
  <si>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</si>
  <si>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</si>
  <si>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</si>
  <si>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</si>
  <si>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</si>
  <si>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</si>
  <si>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</si>
  <si>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</si>
  <si>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</si>
  <si>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</si>
  <si>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</si>
  <si>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</si>
  <si>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</si>
  <si>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</si>
  <si>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</si>
  <si>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</si>
  <si>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</si>
  <si>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</si>
  <si>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</si>
  <si>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</si>
  <si>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</si>
  <si>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</si>
  <si>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</si>
  <si>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</si>
  <si>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</si>
  <si>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</si>
  <si>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</si>
  <si>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</si>
  <si>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</si>
  <si>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</si>
  <si>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</si>
  <si>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</si>
  <si>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</si>
  <si>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</si>
  <si>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</si>
  <si>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</si>
  <si>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</si>
  <si>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</si>
  <si>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</si>
  <si>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</si>
  <si>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</si>
  <si>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</si>
  <si>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</si>
  <si>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</si>
  <si>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</si>
  <si>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</si>
  <si>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</si>
  <si>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</si>
  <si>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</si>
  <si>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</si>
  <si>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</si>
  <si>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</si>
  <si>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</si>
  <si>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</si>
  <si>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</si>
  <si>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</si>
  <si>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</si>
  <si>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</si>
  <si>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</si>
  <si>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</si>
  <si>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</si>
  <si>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</si>
  <si>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</si>
  <si>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</si>
  <si>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</si>
  <si>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</si>
  <si>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</si>
  <si>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</si>
  <si>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</si>
  <si>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</si>
  <si>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</si>
  <si>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</si>
  <si>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</si>
  <si>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</si>
  <si>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</si>
  <si>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</si>
  <si>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</si>
  <si>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</si>
  <si>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</si>
  <si>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</si>
  <si>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</si>
  <si>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</si>
  <si>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</si>
  <si>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</si>
  <si>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</si>
  <si>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</si>
  <si>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</si>
  <si>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</si>
  <si>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</si>
  <si>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</si>
  <si>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</si>
  <si>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</si>
  <si>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</si>
  <si>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</si>
  <si>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</si>
  <si>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</si>
  <si>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</si>
  <si>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</si>
  <si>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</si>
  <si>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</si>
  <si>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</si>
  <si>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</si>
  <si>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</si>
  <si>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</si>
  <si>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</si>
  <si>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</si>
  <si>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</si>
  <si>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</si>
  <si>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</si>
  <si>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</si>
  <si>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</si>
  <si>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</si>
  <si>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</si>
  <si>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</si>
  <si>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</si>
  <si>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</si>
  <si>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</si>
  <si>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</si>
  <si>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</si>
  <si>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</si>
  <si>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</si>
  <si>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</si>
  <si>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</si>
  <si>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</si>
  <si>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</si>
  <si>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</si>
  <si>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</si>
  <si>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</si>
  <si>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</si>
  <si>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</si>
  <si>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</si>
  <si>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</si>
  <si>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</si>
  <si>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</si>
  <si>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</si>
  <si>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</si>
  <si>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</si>
  <si>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</si>
  <si>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</si>
  <si>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</si>
  <si>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</si>
  <si>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</si>
  <si>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</si>
  <si>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</si>
  <si>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</si>
  <si>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</si>
  <si>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</si>
  <si>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</si>
  <si>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</si>
  <si>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</si>
  <si>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</si>
  <si>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</si>
  <si>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</si>
  <si>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</si>
  <si>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</si>
  <si>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</si>
  <si>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</si>
  <si>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</si>
  <si>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</si>
  <si>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</si>
  <si>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</si>
  <si>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</si>
  <si>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</si>
  <si>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</si>
  <si>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</si>
  <si>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</si>
  <si>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</si>
  <si>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</si>
  <si>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</si>
  <si>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</si>
  <si>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</si>
  <si>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</si>
  <si>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</si>
  <si>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</si>
  <si>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</si>
  <si>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</si>
  <si>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</si>
  <si>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</si>
  <si>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</si>
  <si>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</si>
  <si>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</si>
  <si>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</si>
  <si>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</si>
  <si>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</si>
  <si>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</si>
  <si>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</si>
  <si>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</si>
  <si>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</si>
  <si>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</si>
  <si>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</si>
  <si>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</si>
  <si>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</si>
  <si>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</si>
  <si>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</si>
  <si>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</si>
  <si>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</si>
  <si>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</si>
  <si>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</si>
  <si>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</si>
  <si>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</si>
  <si>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</si>
  <si>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</si>
  <si>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</si>
  <si>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</si>
  <si>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</si>
  <si>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</si>
  <si>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</si>
  <si>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</si>
  <si>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</si>
  <si>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</si>
  <si>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</si>
  <si>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</si>
  <si>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</si>
  <si>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</si>
  <si>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</si>
  <si>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</si>
  <si>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</si>
  <si>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</si>
  <si>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</si>
  <si>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</si>
  <si>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</si>
  <si>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</si>
  <si>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</si>
  <si>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</si>
  <si>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</si>
  <si>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</si>
  <si>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</si>
  <si>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</si>
  <si>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</si>
  <si>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</si>
  <si>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</si>
  <si>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</si>
  <si>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</si>
  <si>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</si>
  <si>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</si>
  <si>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</si>
  <si>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</si>
  <si>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</si>
  <si>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</si>
  <si>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</si>
  <si>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</si>
  <si>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</si>
  <si>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</si>
  <si>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</si>
  <si>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</si>
  <si>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</si>
  <si>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</si>
  <si>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</si>
  <si>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</si>
  <si>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</si>
  <si>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</si>
  <si>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</si>
  <si>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</si>
  <si>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</si>
  <si>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</si>
  <si>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</si>
  <si>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</si>
  <si>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</si>
  <si>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</si>
  <si>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</si>
  <si>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</si>
  <si>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</si>
  <si>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</si>
  <si>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</si>
  <si>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</si>
  <si>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</si>
  <si>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</si>
  <si>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</si>
  <si>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</si>
  <si>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</si>
  <si>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</si>
  <si>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</si>
  <si>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</si>
  <si>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</si>
  <si>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</si>
  <si>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</si>
  <si>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</si>
  <si>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</si>
  <si>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</si>
  <si>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</si>
  <si>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</si>
  <si>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</si>
  <si>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</si>
  <si>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</si>
  <si>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</si>
  <si>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</si>
  <si>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</si>
  <si>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</si>
  <si>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</si>
  <si>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</si>
  <si>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</si>
  <si>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</si>
  <si>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</si>
  <si>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</si>
  <si>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</si>
  <si>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</si>
  <si>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</si>
  <si>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</si>
  <si>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</si>
  <si>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</si>
  <si>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</si>
  <si>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</si>
  <si>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</si>
  <si>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</si>
  <si>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</si>
  <si>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</si>
  <si>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</si>
  <si>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</si>
  <si>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</si>
  <si>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</si>
  <si>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</si>
  <si>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</si>
  <si>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</si>
  <si>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</si>
  <si>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</si>
  <si>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</si>
  <si>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</si>
  <si>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</si>
  <si>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</si>
  <si>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</si>
  <si>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</si>
  <si>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</si>
  <si>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</si>
  <si>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</si>
  <si>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</si>
  <si>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</si>
  <si>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</si>
  <si>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</si>
  <si>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</si>
  <si>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</si>
  <si>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</si>
  <si>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</si>
  <si>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</si>
  <si>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</si>
  <si>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</si>
  <si>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</si>
  <si>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</si>
  <si>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</si>
  <si>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</si>
  <si>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</si>
  <si>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</si>
  <si>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</si>
  <si>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</si>
  <si>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</si>
  <si>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</si>
  <si>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</si>
  <si>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</si>
  <si>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</si>
  <si>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</si>
  <si>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</si>
  <si>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</si>
  <si>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</si>
  <si>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</si>
  <si>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</si>
  <si>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</si>
  <si>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</si>
  <si>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</si>
  <si>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</si>
  <si>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</si>
  <si>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</si>
  <si>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</si>
  <si>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</si>
  <si>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</si>
  <si>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</si>
  <si>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</si>
  <si>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</si>
  <si>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</si>
  <si>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</si>
  <si>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</si>
  <si>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</si>
  <si>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</si>
  <si>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</si>
  <si>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</si>
  <si>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</si>
  <si>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</si>
  <si>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</si>
  <si>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</si>
  <si>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</si>
  <si>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</si>
  <si>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</si>
  <si>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</si>
  <si>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</si>
  <si>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</si>
  <si>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</si>
  <si>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</si>
  <si>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</si>
  <si>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</si>
  <si>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</si>
  <si>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</si>
  <si>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</si>
  <si>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</si>
  <si>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</si>
  <si>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</si>
  <si>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</si>
  <si>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</si>
  <si>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</si>
  <si>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</si>
  <si>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</si>
  <si>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</si>
  <si>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</si>
  <si>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</si>
  <si>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</si>
  <si>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</si>
  <si>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</si>
  <si>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</si>
  <si>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</si>
  <si>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</si>
  <si>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</si>
  <si>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</si>
  <si>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</si>
  <si>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</si>
  <si>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</si>
  <si>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</si>
  <si>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</si>
  <si>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</si>
  <si>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</si>
  <si>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</si>
  <si>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</si>
  <si>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</si>
  <si>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</si>
  <si>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</si>
  <si>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</si>
  <si>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</si>
  <si>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</si>
  <si>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</si>
  <si>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</si>
  <si>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</si>
  <si>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</si>
  <si>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</si>
  <si>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</si>
  <si>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</si>
  <si>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</si>
  <si>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</si>
  <si>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</si>
  <si>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</si>
  <si>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</si>
  <si>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</si>
  <si>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</si>
  <si>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</si>
  <si>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</si>
  <si>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</si>
  <si>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</si>
  <si>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</si>
  <si>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</si>
  <si>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</si>
  <si>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</si>
  <si>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</si>
  <si>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</si>
  <si>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</si>
  <si>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</si>
  <si>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</si>
  <si>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</si>
  <si>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</si>
  <si>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</si>
  <si>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</si>
  <si>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</si>
  <si>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</si>
  <si>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</si>
  <si>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</si>
  <si>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</si>
  <si>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</si>
  <si>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</si>
  <si>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</si>
  <si>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</si>
  <si>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</si>
  <si>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</si>
  <si>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</si>
  <si>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</si>
  <si>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</si>
  <si>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</si>
  <si>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</si>
  <si>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</si>
  <si>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</si>
  <si>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</si>
  <si>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</si>
  <si>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</si>
  <si>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</si>
  <si>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</si>
  <si>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</si>
  <si>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</si>
  <si>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</si>
  <si>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</si>
  <si>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</si>
  <si>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</si>
  <si>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</si>
  <si>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</si>
  <si>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</si>
  <si>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</si>
  <si>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</si>
  <si>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</si>
  <si>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</si>
  <si>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</si>
  <si>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</si>
  <si>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</si>
  <si>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</si>
  <si>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</si>
  <si>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</si>
  <si>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</si>
  <si>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</si>
  <si>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</si>
  <si>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</si>
  <si>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</si>
  <si>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</si>
  <si>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</si>
  <si>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</si>
  <si>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</si>
  <si>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</si>
  <si>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</si>
  <si>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</si>
  <si>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</si>
  <si>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</si>
  <si>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</si>
  <si>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</si>
  <si>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</si>
  <si>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</si>
  <si>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</si>
  <si>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</si>
  <si>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</si>
  <si>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</si>
  <si>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</si>
  <si>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</si>
  <si>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</si>
  <si>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</si>
  <si>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</si>
  <si>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</si>
  <si>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</si>
  <si>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</si>
  <si>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</si>
  <si>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</si>
  <si>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</si>
  <si>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</si>
  <si>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</si>
  <si>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</si>
  <si>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</si>
  <si>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</si>
  <si>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</si>
  <si>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</si>
  <si>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</si>
  <si>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</si>
  <si>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</si>
  <si>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</si>
  <si>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</si>
  <si>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</si>
  <si>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</si>
  <si>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</si>
  <si>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</si>
  <si>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</si>
  <si>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</si>
  <si>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</si>
  <si>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</si>
  <si>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</si>
  <si>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</si>
  <si>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</si>
  <si>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</si>
  <si>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</si>
  <si>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</si>
  <si>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</si>
  <si>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</si>
  <si>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</si>
  <si>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</si>
  <si>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</si>
  <si>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</si>
  <si>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</si>
  <si>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</si>
  <si>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</si>
  <si>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</si>
  <si>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</si>
  <si>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</si>
  <si>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</si>
  <si>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</si>
  <si>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</si>
  <si>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</si>
  <si>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</si>
  <si>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</si>
  <si>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</si>
  <si>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</si>
  <si>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</si>
  <si>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</si>
  <si>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</si>
  <si>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</si>
  <si>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</si>
  <si>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</si>
  <si>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</si>
  <si>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</si>
  <si>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</si>
  <si>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</si>
  <si>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</si>
  <si>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</si>
  <si>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</si>
  <si>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</si>
  <si>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</si>
  <si>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</si>
  <si>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</si>
  <si>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</si>
  <si>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</si>
  <si>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</si>
  <si>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</si>
  <si>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</si>
  <si>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</si>
  <si>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</si>
  <si>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</si>
  <si>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</si>
  <si>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</si>
  <si>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</si>
  <si>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</si>
  <si>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</si>
  <si>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</si>
  <si>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</si>
  <si>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</si>
  <si>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</si>
  <si>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</si>
  <si>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</si>
  <si>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</si>
  <si>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</si>
  <si>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</si>
  <si>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</si>
  <si>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</si>
  <si>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</si>
  <si>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</si>
  <si>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</si>
  <si>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</si>
  <si>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</si>
  <si>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</si>
  <si>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</si>
  <si>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</si>
  <si>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</si>
  <si>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</si>
  <si>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</si>
  <si>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</si>
  <si>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</si>
  <si>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</si>
  <si>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</si>
  <si>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</si>
  <si>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</si>
  <si>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</si>
  <si>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</si>
  <si>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</si>
  <si>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</si>
  <si>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</si>
  <si>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</si>
  <si>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</si>
  <si>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</si>
  <si>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</si>
  <si>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</si>
  <si>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</si>
  <si>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</si>
  <si>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</si>
  <si>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</si>
  <si>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</si>
  <si>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</si>
  <si>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</si>
  <si>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</si>
  <si>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</si>
  <si>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</si>
  <si>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</si>
  <si>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</si>
  <si>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</si>
  <si>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</si>
  <si>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</si>
  <si>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</si>
  <si>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</si>
  <si>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</si>
  <si>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</si>
  <si>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</si>
  <si>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</si>
  <si>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</si>
  <si>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</si>
  <si>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</si>
  <si>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</si>
  <si>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</si>
  <si>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</si>
  <si>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</si>
  <si>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</si>
  <si>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</si>
  <si>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</si>
  <si>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</si>
  <si>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</si>
  <si>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</si>
  <si>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</si>
  <si>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</si>
  <si>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</si>
  <si>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</si>
  <si>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</si>
  <si>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</si>
  <si>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</si>
  <si>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</si>
  <si>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</si>
  <si>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</si>
  <si>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</si>
  <si>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</si>
  <si>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</si>
  <si>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</si>
  <si>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</si>
  <si>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</si>
  <si>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</si>
  <si>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</si>
  <si>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</si>
  <si>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</si>
  <si>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</si>
  <si>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</si>
  <si>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</si>
  <si>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</si>
  <si>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</si>
  <si>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</si>
  <si>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</si>
  <si>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</si>
  <si>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</si>
  <si>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</si>
  <si>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</si>
  <si>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</si>
  <si>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</si>
  <si>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</si>
  <si>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</si>
  <si>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</si>
  <si>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</si>
  <si>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</si>
  <si>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</si>
  <si>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</si>
  <si>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</si>
  <si>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</si>
  <si>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</si>
  <si>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</si>
  <si>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</si>
  <si>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</si>
  <si>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</si>
  <si>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</si>
  <si>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</si>
  <si>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</si>
  <si>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</si>
  <si>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</si>
  <si>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</si>
  <si>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</si>
  <si>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</si>
  <si>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</si>
  <si>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</si>
  <si>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</si>
  <si>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</si>
  <si>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</si>
  <si>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</si>
  <si>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</si>
  <si>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</si>
  <si>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</si>
  <si>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</si>
  <si>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</si>
  <si>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</si>
  <si>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</si>
  <si>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</si>
  <si>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</si>
  <si>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</si>
  <si>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</si>
  <si>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</si>
  <si>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</si>
  <si>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</si>
  <si>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</si>
  <si>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</si>
  <si>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</si>
  <si>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</si>
  <si>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</si>
  <si>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</si>
  <si>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</si>
  <si>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</si>
  <si>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</si>
  <si>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</si>
  <si>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</si>
  <si>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</si>
  <si>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</si>
  <si>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</si>
  <si>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</si>
  <si>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</si>
  <si>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</si>
  <si>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</si>
  <si>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</si>
  <si>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</si>
  <si>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</si>
  <si>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</si>
  <si>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</si>
  <si>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</si>
  <si>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</si>
  <si>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</si>
  <si>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</si>
  <si>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</si>
  <si>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</si>
  <si>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</si>
  <si>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</si>
  <si>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</si>
  <si>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</si>
  <si>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</si>
  <si>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</si>
  <si>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</si>
  <si>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</si>
  <si>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</si>
  <si>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</si>
  <si>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</si>
  <si>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</si>
  <si>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</si>
  <si>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</si>
  <si>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</si>
  <si>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</si>
  <si>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</si>
  <si>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</si>
  <si>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</si>
  <si>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</si>
  <si>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</si>
  <si>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</si>
  <si>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</si>
  <si>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</si>
  <si>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</si>
  <si>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</si>
  <si>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</si>
  <si>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</si>
  <si>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</si>
  <si>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</si>
  <si>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</si>
  <si>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</si>
  <si>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</si>
  <si>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</si>
  <si>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</si>
  <si>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</si>
  <si>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</si>
  <si>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</si>
  <si>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</si>
  <si>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</si>
  <si>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</si>
  <si>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</si>
  <si>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</si>
  <si>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</si>
  <si>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</si>
  <si>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</si>
  <si>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</si>
  <si>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</si>
  <si>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</si>
  <si>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</si>
  <si>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</si>
  <si>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</si>
  <si>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</si>
  <si>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</si>
  <si>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</si>
  <si>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</si>
  <si>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</si>
  <si>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</si>
  <si>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</si>
  <si>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</si>
  <si>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</si>
  <si>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</si>
  <si>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</si>
  <si>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</si>
  <si>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</si>
  <si>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</si>
  <si>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</si>
  <si>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</si>
  <si>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</si>
  <si>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</si>
  <si>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</si>
  <si>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</si>
  <si>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</si>
  <si>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</si>
  <si>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</si>
  <si>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</si>
  <si>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</si>
  <si>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</si>
  <si>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</si>
  <si>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</si>
  <si>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</si>
  <si>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</si>
  <si>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</si>
  <si>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</si>
  <si>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</si>
  <si>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</si>
  <si>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</si>
  <si>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</si>
  <si>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</si>
  <si>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</si>
  <si>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</si>
  <si>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</si>
  <si>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</si>
  <si>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</si>
  <si>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</si>
  <si>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</si>
  <si>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</si>
  <si>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</si>
  <si>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</si>
  <si>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</si>
  <si>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</si>
  <si>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</si>
  <si>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</si>
  <si>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</si>
  <si>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</si>
  <si>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</si>
  <si>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</si>
  <si>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</si>
  <si>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</si>
  <si>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</si>
  <si>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</si>
  <si>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</si>
  <si>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</si>
  <si>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</si>
  <si>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</si>
  <si>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</si>
  <si>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</si>
  <si>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</si>
  <si>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</si>
  <si>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</si>
  <si>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</si>
  <si>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</si>
  <si>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</si>
  <si>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</si>
  <si>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</si>
  <si>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</si>
  <si>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</si>
  <si>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</si>
  <si>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</si>
  <si>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</si>
  <si>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</si>
  <si>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</si>
  <si>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</si>
  <si>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</si>
  <si>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</si>
  <si>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</si>
  <si>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</si>
  <si>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</si>
  <si>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</si>
  <si>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</si>
  <si>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</si>
  <si>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</si>
  <si>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</si>
  <si>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</si>
  <si>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</si>
  <si>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</si>
  <si>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</si>
  <si>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</si>
  <si>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</si>
  <si>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</si>
  <si>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</si>
  <si>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</si>
  <si>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</si>
  <si>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</si>
  <si>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</si>
  <si>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</si>
  <si>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</si>
  <si>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</si>
  <si>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</si>
  <si>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</si>
  <si>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</si>
  <si>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</si>
  <si>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</si>
  <si>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</si>
  <si>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</si>
  <si>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</si>
  <si>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</si>
  <si>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</si>
  <si>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</si>
  <si>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</si>
  <si>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</si>
  <si>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</si>
  <si>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</si>
  <si>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</si>
  <si>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</si>
  <si>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</si>
  <si>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</si>
  <si>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</si>
  <si>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</si>
  <si>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</si>
  <si>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</si>
  <si>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</si>
  <si>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</si>
  <si>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</si>
  <si>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</si>
  <si>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</si>
  <si>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</si>
  <si>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</si>
  <si>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</si>
  <si>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</si>
  <si>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</si>
  <si>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</si>
  <si>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</si>
  <si>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</si>
  <si>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</si>
  <si>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</si>
  <si>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</si>
  <si>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</si>
  <si>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</si>
  <si>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</si>
  <si>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</si>
  <si>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</si>
  <si>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</si>
  <si>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</si>
  <si>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</si>
  <si>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</si>
  <si>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</si>
  <si>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</si>
  <si>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</si>
  <si>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</si>
  <si>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</si>
  <si>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</si>
  <si>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</si>
  <si>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</si>
  <si>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</si>
  <si>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</si>
  <si>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</si>
  <si>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</si>
  <si>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</si>
  <si>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</si>
  <si>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</si>
  <si>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</si>
  <si>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</si>
  <si>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</si>
  <si>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</si>
  <si>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</si>
  <si>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</si>
  <si>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</si>
  <si>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</si>
  <si>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</si>
  <si>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</si>
  <si>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</si>
  <si>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</si>
  <si>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</si>
  <si>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</si>
  <si>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</si>
  <si>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</si>
  <si>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</si>
  <si>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</si>
  <si>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</si>
  <si>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</si>
  <si>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</si>
  <si>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</si>
  <si>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</si>
  <si>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</si>
  <si>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</si>
  <si>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</si>
  <si>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</si>
  <si>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</si>
  <si>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</si>
  <si>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</si>
  <si>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</si>
  <si>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</si>
  <si>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</si>
  <si>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</si>
  <si>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</si>
  <si>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</si>
  <si>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</si>
  <si>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</si>
  <si>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</si>
  <si>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</si>
  <si>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</si>
  <si>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</si>
  <si>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</si>
  <si>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</si>
  <si>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</si>
  <si>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</si>
  <si>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</si>
  <si>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</si>
  <si>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</si>
  <si>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</si>
  <si>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</si>
  <si>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</si>
  <si>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</si>
  <si>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</si>
  <si>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</si>
  <si>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</si>
  <si>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</si>
  <si>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</si>
  <si>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</si>
  <si>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</si>
  <si>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</si>
  <si>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</si>
  <si>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</si>
  <si>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</si>
  <si>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</si>
  <si>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</si>
  <si>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</si>
  <si>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</si>
  <si>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</si>
  <si>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</si>
  <si>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</si>
  <si>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</si>
  <si>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</si>
  <si>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</si>
  <si>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</si>
  <si>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</si>
  <si>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</si>
  <si>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</si>
  <si>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</si>
  <si>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</si>
  <si>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</si>
  <si>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</si>
  <si>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</si>
  <si>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</si>
  <si>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</si>
  <si>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</si>
  <si>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</si>
  <si>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</si>
  <si>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</si>
  <si>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</si>
  <si>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</si>
  <si>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</si>
  <si>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</si>
  <si>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</si>
  <si>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</si>
  <si>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</si>
  <si>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</si>
  <si>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</si>
  <si>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</si>
  <si>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</si>
  <si>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</si>
  <si>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</si>
  <si>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</si>
  <si>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</si>
  <si>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</si>
  <si>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</si>
  <si>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</si>
  <si>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</si>
  <si>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</si>
  <si>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</si>
  <si>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</si>
  <si>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</si>
  <si>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</si>
  <si>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</si>
  <si>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</si>
  <si>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</si>
  <si>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</si>
  <si>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</si>
  <si>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</si>
  <si>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</si>
  <si>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</si>
  <si>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</si>
  <si>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</si>
  <si>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</si>
  <si>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</si>
  <si>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</si>
  <si>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</si>
  <si>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</si>
  <si>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</si>
  <si>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</si>
  <si>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</si>
  <si>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</si>
  <si>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</si>
  <si>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</si>
  <si>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</si>
  <si>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</si>
  <si>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</si>
  <si>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</si>
  <si>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</si>
  <si>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</si>
  <si>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</si>
  <si>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</si>
  <si>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</si>
  <si>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</si>
  <si>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</si>
  <si>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</si>
  <si>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</si>
  <si>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</si>
  <si>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</si>
  <si>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</si>
  <si>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</si>
  <si>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</si>
  <si>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</si>
  <si>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</si>
  <si>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</si>
  <si>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</si>
  <si>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</si>
  <si>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</si>
  <si>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</si>
  <si>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</si>
  <si>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</si>
  <si>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</si>
  <si>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</si>
  <si>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</si>
  <si>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</si>
  <si>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</si>
  <si>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</si>
  <si>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</si>
  <si>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</si>
  <si>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</si>
  <si>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</si>
  <si>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</si>
  <si>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</si>
  <si>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</si>
  <si>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</si>
  <si>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</si>
  <si>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</si>
  <si>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</si>
  <si>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</si>
  <si>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</si>
  <si>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</si>
  <si>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</si>
  <si>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</si>
  <si>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</si>
  <si>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</si>
  <si>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</si>
  <si>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</si>
  <si>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</si>
  <si>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</si>
  <si>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</si>
  <si>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</si>
  <si>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</si>
  <si>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</si>
  <si>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</si>
  <si>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</si>
  <si>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</si>
  <si>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</si>
  <si>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</si>
  <si>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</si>
  <si>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</si>
  <si>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</si>
  <si>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</si>
  <si>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</si>
  <si>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</si>
  <si>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</si>
  <si>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</si>
  <si>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</si>
  <si>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</si>
  <si>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</si>
  <si>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</si>
  <si>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</si>
  <si>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</si>
  <si>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</si>
  <si>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</si>
  <si>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</si>
  <si>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</si>
  <si>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</si>
  <si>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</si>
  <si>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</si>
  <si>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</si>
  <si>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</si>
  <si>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</si>
  <si>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</si>
  <si>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</si>
  <si>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</si>
  <si>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</si>
  <si>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</si>
  <si>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</si>
  <si>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</si>
  <si>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</si>
  <si>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</si>
  <si>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</si>
  <si>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</si>
  <si>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</si>
  <si>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</si>
  <si>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</si>
  <si>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</si>
  <si>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</si>
  <si>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</si>
  <si>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</si>
  <si>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</si>
  <si>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</si>
  <si>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</si>
  <si>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</si>
  <si>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</si>
  <si>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</si>
  <si>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</si>
  <si>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</si>
  <si>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</si>
  <si>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</si>
  <si>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</si>
  <si>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</si>
  <si>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</si>
  <si>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</si>
  <si>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</si>
  <si>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</si>
  <si>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</si>
  <si>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</si>
  <si>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</si>
  <si>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</si>
  <si>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</si>
  <si>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</si>
  <si>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</si>
  <si>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</si>
  <si>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</si>
  <si>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</si>
  <si>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</si>
  <si>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</si>
  <si>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</si>
  <si>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</si>
  <si>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</si>
  <si>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</si>
  <si>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</si>
  <si>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</si>
  <si>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</si>
  <si>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</si>
  <si>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</si>
  <si>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</si>
  <si>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</si>
  <si>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</si>
  <si>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</si>
  <si>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</si>
  <si>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</si>
  <si>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</si>
  <si>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</si>
  <si>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</si>
  <si>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</si>
  <si>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</si>
  <si>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</si>
  <si>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</si>
  <si>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</si>
  <si>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</si>
  <si>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</si>
  <si>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</si>
  <si>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</si>
  <si>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</si>
  <si>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</si>
  <si>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</si>
  <si>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</si>
  <si>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</si>
  <si>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</si>
  <si>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</si>
  <si>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</si>
  <si>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</si>
  <si>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</si>
  <si>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</si>
  <si>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</si>
  <si>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</si>
  <si>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</si>
  <si>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</si>
  <si>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</si>
  <si>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</si>
  <si>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</si>
  <si>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</si>
  <si>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</si>
  <si>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</si>
  <si>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</si>
  <si>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</si>
  <si>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</si>
  <si>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</si>
  <si>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</si>
  <si>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</si>
  <si>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</si>
  <si>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</si>
  <si>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</si>
  <si>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</si>
  <si>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</si>
  <si>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</si>
  <si>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</si>
  <si>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</si>
  <si>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</si>
  <si>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</si>
  <si>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</si>
  <si>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</si>
  <si>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</si>
  <si>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</si>
  <si>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</si>
  <si>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</si>
  <si>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</si>
  <si>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</si>
  <si>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</si>
  <si>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</si>
  <si>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</si>
  <si>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</si>
  <si>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</si>
  <si>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</si>
  <si>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</si>
  <si>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</si>
  <si>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</si>
  <si>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</si>
  <si>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</si>
  <si>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</si>
  <si>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</si>
  <si>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</si>
  <si>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</si>
  <si>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</si>
  <si>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</si>
  <si>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</si>
  <si>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</si>
  <si>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</si>
  <si>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</si>
  <si>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</si>
  <si>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</si>
  <si>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</si>
  <si>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</si>
  <si>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</si>
  <si>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</si>
  <si>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</si>
  <si>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</si>
  <si>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</si>
  <si>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</si>
  <si>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</si>
  <si>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</si>
  <si>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</si>
  <si>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</si>
  <si>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</si>
  <si>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</si>
  <si>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</si>
  <si>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</si>
  <si>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</si>
  <si>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</si>
  <si>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</si>
  <si>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</si>
  <si>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</si>
  <si>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</si>
  <si>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</si>
  <si>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</si>
  <si>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</si>
  <si>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</si>
  <si>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</si>
  <si>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</si>
  <si>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</si>
  <si>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</si>
  <si>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</si>
  <si>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</si>
  <si>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</si>
  <si>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</si>
  <si>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</si>
  <si>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</si>
  <si>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</si>
  <si>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</si>
  <si>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</si>
  <si>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</si>
  <si>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</si>
  <si>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</si>
  <si>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</si>
  <si>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</si>
  <si>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</si>
  <si>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</si>
  <si>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</si>
  <si>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</si>
  <si>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</si>
  <si>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</si>
  <si>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</si>
  <si>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</si>
  <si>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</si>
  <si>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</si>
  <si>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</si>
  <si>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</si>
  <si>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</si>
  <si>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</si>
  <si>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</si>
  <si>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</si>
  <si>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</si>
  <si>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</si>
  <si>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</si>
  <si>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</si>
  <si>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</si>
  <si>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</si>
  <si>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</si>
  <si>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</si>
  <si>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</si>
  <si>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</si>
  <si>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</si>
  <si>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</si>
  <si>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</si>
  <si>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</si>
  <si>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</si>
  <si>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</si>
  <si>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</si>
  <si>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</si>
  <si>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</si>
  <si>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</si>
  <si>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</si>
  <si>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</si>
  <si>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</si>
  <si>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</si>
  <si>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</si>
  <si>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</si>
  <si>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</si>
  <si>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</si>
  <si>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</si>
  <si>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</si>
  <si>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</si>
  <si>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</si>
  <si>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</si>
  <si>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</si>
  <si>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</si>
  <si>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</si>
  <si>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</si>
  <si>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</si>
  <si>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</si>
  <si>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</si>
  <si>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</si>
  <si>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</si>
  <si>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</si>
  <si>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</si>
  <si>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</si>
  <si>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</si>
  <si>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</si>
  <si>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</si>
  <si>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</si>
  <si>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</si>
  <si>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</si>
  <si>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</si>
  <si>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</si>
  <si>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</si>
  <si>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</si>
  <si>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</si>
  <si>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</si>
  <si>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</si>
  <si>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</si>
  <si>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</si>
  <si>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</si>
  <si>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</si>
  <si>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</si>
  <si>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</si>
  <si>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</si>
  <si>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</si>
  <si>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</si>
  <si>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</si>
  <si>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</si>
  <si>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</si>
  <si>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</si>
  <si>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</si>
  <si>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</si>
  <si>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</si>
  <si>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</si>
  <si>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</si>
  <si>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</si>
  <si>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</si>
  <si>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</si>
  <si>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</si>
  <si>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</si>
  <si>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</si>
  <si>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</si>
  <si>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</si>
  <si>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</si>
  <si>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</si>
  <si>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</si>
  <si>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</si>
  <si>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</si>
  <si>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</si>
  <si>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</si>
  <si>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</si>
  <si>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</si>
  <si>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</si>
  <si>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</si>
  <si>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</si>
  <si>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</si>
  <si>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</si>
  <si>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</si>
  <si>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</si>
  <si>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</si>
  <si>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</si>
  <si>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</si>
  <si>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</si>
  <si>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</si>
  <si>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</si>
  <si>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</si>
  <si>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</si>
  <si>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</si>
  <si>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</si>
  <si>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</si>
  <si>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</si>
  <si>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</si>
  <si>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</si>
  <si>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</si>
  <si>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</si>
  <si>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</si>
  <si>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</si>
  <si>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</si>
  <si>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</si>
  <si>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</si>
  <si>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</si>
  <si>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</si>
  <si>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</si>
  <si>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</si>
  <si>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</si>
  <si>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</si>
  <si>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</si>
  <si>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</si>
  <si>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</si>
  <si>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</si>
  <si>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</si>
  <si>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</si>
  <si>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</si>
  <si>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</si>
  <si>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</si>
  <si>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</si>
  <si>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</si>
  <si>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</si>
  <si>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</si>
  <si>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</si>
  <si>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</si>
  <si>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</si>
  <si>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</si>
  <si>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</si>
  <si>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</si>
  <si>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</si>
  <si>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</si>
  <si>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</si>
  <si>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</si>
  <si>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</si>
  <si>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</si>
  <si>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</si>
  <si>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</si>
  <si>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</si>
  <si>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</si>
  <si>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</si>
  <si>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</si>
  <si>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</si>
  <si>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</si>
  <si>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</si>
  <si>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</si>
  <si>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</si>
  <si>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</si>
  <si>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</si>
  <si>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</si>
  <si>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</si>
  <si>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</si>
  <si>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</si>
  <si>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</si>
  <si>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</si>
  <si>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</si>
  <si>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</si>
  <si>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</si>
  <si>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</si>
  <si>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</si>
  <si>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</si>
  <si>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</si>
  <si>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</si>
  <si>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</si>
  <si>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</si>
  <si>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</si>
  <si>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</si>
  <si>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</si>
  <si>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</si>
  <si>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</si>
  <si>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</si>
  <si>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</si>
  <si>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</si>
  <si>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</si>
  <si>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</si>
  <si>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</si>
  <si>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</si>
  <si>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</si>
  <si>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</si>
  <si>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</si>
  <si>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</si>
  <si>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</si>
  <si>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</si>
  <si>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</si>
  <si>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</si>
  <si>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</si>
  <si>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</si>
  <si>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</si>
  <si>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</si>
  <si>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</si>
  <si>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</si>
  <si>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</si>
  <si>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</si>
  <si>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</si>
  <si>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</si>
  <si>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</si>
  <si>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</si>
  <si>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</si>
  <si>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</si>
  <si>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</si>
  <si>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</si>
  <si>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</si>
  <si>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</si>
  <si>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</si>
  <si>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</si>
  <si>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</si>
  <si>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</si>
  <si>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</si>
  <si>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</si>
  <si>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</si>
  <si>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</si>
  <si>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</si>
  <si>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</si>
  <si>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</si>
  <si>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</si>
  <si>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</si>
  <si>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</si>
  <si>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</si>
  <si>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</si>
  <si>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</si>
  <si>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</si>
  <si>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</si>
  <si>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</si>
  <si>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</si>
  <si>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</si>
  <si>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</si>
  <si>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</si>
  <si>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</si>
  <si>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</si>
  <si>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</si>
  <si>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</si>
  <si>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</si>
  <si>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</si>
  <si>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</si>
  <si>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</si>
  <si>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</si>
  <si>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</si>
  <si>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</si>
  <si>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</si>
  <si>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</si>
  <si>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</si>
  <si>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</si>
  <si>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</si>
  <si>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</si>
  <si>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</si>
  <si>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</si>
  <si>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</si>
  <si>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</si>
  <si>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</si>
  <si>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</si>
  <si>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</si>
  <si>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</si>
  <si>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</si>
  <si>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</si>
  <si>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</si>
  <si>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</si>
  <si>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</si>
  <si>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</si>
  <si>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</si>
  <si>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</si>
  <si>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</si>
  <si>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</si>
  <si>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</si>
  <si>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</si>
  <si>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</si>
  <si>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</si>
  <si>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</si>
  <si>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</si>
  <si>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</si>
  <si>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</si>
  <si>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</si>
  <si>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</si>
  <si>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</si>
  <si>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</si>
  <si>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</si>
  <si>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</si>
  <si>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</si>
  <si>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</si>
  <si>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</si>
  <si>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</si>
  <si>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</si>
  <si>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</si>
  <si>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</si>
  <si>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</si>
  <si>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</si>
  <si>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</si>
  <si>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</si>
  <si>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</si>
  <si>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</si>
  <si>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</si>
  <si>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</si>
  <si>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</si>
  <si>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</si>
  <si>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</si>
  <si>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</si>
  <si>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</si>
  <si>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</si>
  <si>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</si>
  <si>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</si>
  <si>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</si>
  <si>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</si>
  <si>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</si>
  <si>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</si>
  <si>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</si>
  <si>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</si>
  <si>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</si>
  <si>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</si>
  <si>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</si>
  <si>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</si>
  <si>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</si>
  <si>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</si>
  <si>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</si>
  <si>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</si>
  <si>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</si>
  <si>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</si>
  <si>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</si>
  <si>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</si>
  <si>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</si>
  <si>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</si>
  <si>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</si>
  <si>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</si>
  <si>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</si>
  <si>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</si>
  <si>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</si>
  <si>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</si>
  <si>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</si>
  <si>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</si>
  <si>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</si>
  <si>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</si>
  <si>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</si>
  <si>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</si>
  <si>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</si>
  <si>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</si>
  <si>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</si>
  <si>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</si>
  <si>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</si>
  <si>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</si>
  <si>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</si>
  <si>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</si>
  <si>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</si>
  <si>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</si>
  <si>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</si>
  <si>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</si>
  <si>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</si>
  <si>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</si>
  <si>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</si>
  <si>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</si>
  <si>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</si>
  <si>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</si>
  <si>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</si>
  <si>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</si>
  <si>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</si>
  <si>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</si>
  <si>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</si>
  <si>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</si>
  <si>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</si>
  <si>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</si>
  <si>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</si>
  <si>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</si>
  <si>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</si>
  <si>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</si>
  <si>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</si>
  <si>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</si>
  <si>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</si>
  <si>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</si>
  <si>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</si>
  <si>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</si>
  <si>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</si>
  <si>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</si>
  <si>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</si>
  <si>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</si>
  <si>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</si>
  <si>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</si>
  <si>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</si>
  <si>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</si>
  <si>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</si>
  <si>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</si>
  <si>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</si>
  <si>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</si>
  <si>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</si>
  <si>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</si>
  <si>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</si>
  <si>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</si>
  <si>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</si>
  <si>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</si>
  <si>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</si>
  <si>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</si>
  <si>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</si>
  <si>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</si>
  <si>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</si>
  <si>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</si>
  <si>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</si>
  <si>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</si>
  <si>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</si>
  <si>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</si>
  <si>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</si>
  <si>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</si>
  <si>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</si>
  <si>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</si>
  <si>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</si>
  <si>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</si>
  <si>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</si>
  <si>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</si>
  <si>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</si>
  <si>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</si>
  <si>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</si>
  <si>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</si>
  <si>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</si>
  <si>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</si>
  <si>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</si>
  <si>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</si>
  <si>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</si>
  <si>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</si>
  <si>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</si>
  <si>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</si>
  <si>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</si>
  <si>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</si>
  <si>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</si>
  <si>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</si>
  <si>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</si>
  <si>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</si>
  <si>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</si>
  <si>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</si>
  <si>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</si>
  <si>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</si>
  <si>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</si>
  <si>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</si>
  <si>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</si>
  <si>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</si>
  <si>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</si>
  <si>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</si>
  <si>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</si>
  <si>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</si>
  <si>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</si>
  <si>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</si>
  <si>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</si>
  <si>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</si>
  <si>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</si>
  <si>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</si>
  <si>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</si>
  <si>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</si>
  <si>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</si>
  <si>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</si>
  <si>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</si>
  <si>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</si>
  <si>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</si>
  <si>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</si>
  <si>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</si>
  <si>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</si>
  <si>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</si>
  <si>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</si>
  <si>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</si>
  <si>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</si>
  <si>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</si>
  <si>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</si>
  <si>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</si>
  <si>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</si>
  <si>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</si>
  <si>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</si>
  <si>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</si>
  <si>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</si>
  <si>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</si>
  <si>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</si>
  <si>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</si>
  <si>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</si>
  <si>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</si>
  <si>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</si>
  <si>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</si>
  <si>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</si>
  <si>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</si>
  <si>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</si>
  <si>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</si>
  <si>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</si>
  <si>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</si>
  <si>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</si>
  <si>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</si>
  <si>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</si>
  <si>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</si>
  <si>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</si>
  <si>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</si>
  <si>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</si>
  <si>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</si>
  <si>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</si>
  <si>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</si>
  <si>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</si>
  <si>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</si>
  <si>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</si>
  <si>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</si>
  <si>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</si>
  <si>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</si>
  <si>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</si>
  <si>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</si>
  <si>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</si>
  <si>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</si>
  <si>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</si>
  <si>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</si>
  <si>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</si>
  <si>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</si>
  <si>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</si>
  <si>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</si>
  <si>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</si>
  <si>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</si>
  <si>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</si>
  <si>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</si>
  <si>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</si>
  <si>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</si>
  <si>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</si>
  <si>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</si>
  <si>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</si>
  <si>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</si>
  <si>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</si>
  <si>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</si>
  <si>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</si>
  <si>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</si>
  <si>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</si>
  <si>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</si>
  <si>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</si>
  <si>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</si>
  <si>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</si>
  <si>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</si>
  <si>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</si>
  <si>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</si>
  <si>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</si>
  <si>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</si>
  <si>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</si>
  <si>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</si>
  <si>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</si>
  <si>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</si>
  <si>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</si>
  <si>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</si>
  <si>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</si>
  <si>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</si>
  <si>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</si>
  <si>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</si>
  <si>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</si>
  <si>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</si>
  <si>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</si>
  <si>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</si>
  <si>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</si>
  <si>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</si>
  <si>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</si>
  <si>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</si>
  <si>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</si>
  <si>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</si>
  <si>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</si>
  <si>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</si>
  <si>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</si>
  <si>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</si>
  <si>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</si>
  <si>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</si>
  <si>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</si>
  <si>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</si>
  <si>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</si>
  <si>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</si>
  <si>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</si>
  <si>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</si>
  <si>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</si>
  <si>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</si>
  <si>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</si>
  <si>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</si>
  <si>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</si>
  <si>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</si>
  <si>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</si>
  <si>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</si>
  <si>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</si>
  <si>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</si>
  <si>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</si>
  <si>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</si>
  <si>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</si>
  <si>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</si>
  <si>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</si>
  <si>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</si>
  <si>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</si>
  <si>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</si>
  <si>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</si>
  <si>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</si>
  <si>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</si>
  <si>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</si>
  <si>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</si>
  <si>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</si>
  <si>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</si>
  <si>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</si>
  <si>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</si>
  <si>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</si>
  <si>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</si>
  <si>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</si>
  <si>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</si>
  <si>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</si>
  <si>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</si>
  <si>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</si>
  <si>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</si>
  <si>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</si>
  <si>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</si>
  <si>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</si>
  <si>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</si>
  <si>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</si>
  <si>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</si>
  <si>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</si>
  <si>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</si>
  <si>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</si>
  <si>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</si>
  <si>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</si>
  <si>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</si>
  <si>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</si>
  <si>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</si>
  <si>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</si>
  <si>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</si>
  <si>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</si>
  <si>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</si>
  <si>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</si>
  <si>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</si>
  <si>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</si>
  <si>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</si>
  <si>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</si>
  <si>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</si>
  <si>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</si>
  <si>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</si>
  <si>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</si>
  <si>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</si>
  <si>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</si>
  <si>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</si>
  <si>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</si>
  <si>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</si>
  <si>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</si>
  <si>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</si>
  <si>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</si>
  <si>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</si>
  <si>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</si>
  <si>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</si>
  <si>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</si>
  <si>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</si>
  <si>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</si>
  <si>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</si>
  <si>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</si>
  <si>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</si>
  <si>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</si>
  <si>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</si>
  <si>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</si>
  <si>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</si>
  <si>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</si>
  <si>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</si>
  <si>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</si>
  <si>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</si>
  <si>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</si>
  <si>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</si>
  <si>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</si>
  <si>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</si>
  <si>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</si>
  <si>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</si>
  <si>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</si>
  <si>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</si>
  <si>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</si>
  <si>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</si>
  <si>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</si>
  <si>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</si>
  <si>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</si>
  <si>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</si>
  <si>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</si>
  <si>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</si>
  <si>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</si>
  <si>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</si>
  <si>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</si>
  <si>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</si>
  <si>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</si>
  <si>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</si>
  <si>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</si>
  <si>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</si>
  <si>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</si>
  <si>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</si>
  <si>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</si>
  <si>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</si>
  <si>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</si>
  <si>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</si>
  <si>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</si>
  <si>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</si>
  <si>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</si>
  <si>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</si>
  <si>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</si>
  <si>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</si>
  <si>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</si>
  <si>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</si>
  <si>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</si>
  <si>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</si>
  <si>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</si>
  <si>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</si>
  <si>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</si>
  <si>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</si>
  <si>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</si>
  <si>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</si>
  <si>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</si>
  <si>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</si>
  <si>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</si>
  <si>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</si>
  <si>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</si>
  <si>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</si>
  <si>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</si>
  <si>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</si>
  <si>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</si>
  <si>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</si>
  <si>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</si>
  <si>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</si>
  <si>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</si>
  <si>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</si>
  <si>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</si>
  <si>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</si>
  <si>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</si>
  <si>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</si>
  <si>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</si>
  <si>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</si>
  <si>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</si>
  <si>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</si>
  <si>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</si>
  <si>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</si>
  <si>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</si>
  <si>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</si>
  <si>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</si>
  <si>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</si>
  <si>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</si>
  <si>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</si>
  <si>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</si>
  <si>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</si>
  <si>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</si>
  <si>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</si>
  <si>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</si>
  <si>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</si>
  <si>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</si>
  <si>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</si>
  <si>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</si>
  <si>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</si>
  <si>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</si>
  <si>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</si>
  <si>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</si>
  <si>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</si>
  <si>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</si>
  <si>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</si>
  <si>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</si>
  <si>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</si>
  <si>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</si>
  <si>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</si>
  <si>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</si>
  <si>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</si>
  <si>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</si>
  <si>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</si>
  <si>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</si>
  <si>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</si>
  <si>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</si>
  <si>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</si>
  <si>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</si>
  <si>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</si>
  <si>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</si>
  <si>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</si>
  <si>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</si>
  <si>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</si>
  <si>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</si>
  <si>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</si>
  <si>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</si>
  <si>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</si>
  <si>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</si>
  <si>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</si>
  <si>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</si>
  <si>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</si>
  <si>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</si>
  <si>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</si>
  <si>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</si>
  <si>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</si>
  <si>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</si>
  <si>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</si>
  <si>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</si>
  <si>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</si>
  <si>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</si>
  <si>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</si>
  <si>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</si>
  <si>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</si>
  <si>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</si>
  <si>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</si>
  <si>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</si>
  <si>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</si>
  <si>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</si>
  <si>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</si>
  <si>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</si>
  <si>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</si>
  <si>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</si>
  <si>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</si>
  <si>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</si>
  <si>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</si>
  <si>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</si>
  <si>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</si>
  <si>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</si>
  <si>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</si>
  <si>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</si>
  <si>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</si>
  <si>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</si>
  <si>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</si>
  <si>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</si>
  <si>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</si>
  <si>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</si>
  <si>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</si>
  <si>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</si>
  <si>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</si>
  <si>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</si>
  <si>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</si>
  <si>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</si>
  <si>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</si>
  <si>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</si>
  <si>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</si>
  <si>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</si>
  <si>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</si>
  <si>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</si>
  <si>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</si>
  <si>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</si>
  <si>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</si>
  <si>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</si>
  <si>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</si>
  <si>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</si>
  <si>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</si>
  <si>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</si>
  <si>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</si>
  <si>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</si>
  <si>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</si>
  <si>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</si>
  <si>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</si>
  <si>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</si>
  <si>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</si>
  <si>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</si>
  <si>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</si>
  <si>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</si>
  <si>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</si>
  <si>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</si>
  <si>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</si>
  <si>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</si>
  <si>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</si>
  <si>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</si>
  <si>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</si>
  <si>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</si>
  <si>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</si>
  <si>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</si>
  <si>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</si>
  <si>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</si>
  <si>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</si>
  <si>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</si>
  <si>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</si>
  <si>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</si>
  <si>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</si>
  <si>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</si>
  <si>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</si>
  <si>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</si>
  <si>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</si>
  <si>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</si>
  <si>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</si>
  <si>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</si>
  <si>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</si>
  <si>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</si>
  <si>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</si>
  <si>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</si>
  <si>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</si>
  <si>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</si>
  <si>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</si>
  <si>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</si>
  <si>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</si>
  <si>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</si>
  <si>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</si>
  <si>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</si>
  <si>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</si>
  <si>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</si>
  <si>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</si>
  <si>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</si>
  <si>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</si>
  <si>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</si>
  <si>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</si>
  <si>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</si>
  <si>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</si>
  <si>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</si>
  <si>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</si>
  <si>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</si>
  <si>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</si>
  <si>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</si>
  <si>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</si>
  <si>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</si>
  <si>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</si>
  <si>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</si>
  <si>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</si>
  <si>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</si>
  <si>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</si>
  <si>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</si>
  <si>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</si>
  <si>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</si>
  <si>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</si>
  <si>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</si>
  <si>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</si>
  <si>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</si>
  <si>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</si>
  <si>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</si>
  <si>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</si>
  <si>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</si>
  <si>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</si>
  <si>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</si>
  <si>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</si>
  <si>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</si>
  <si>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</si>
  <si>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</si>
  <si>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</si>
  <si>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</si>
  <si>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</si>
  <si>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</si>
  <si>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</si>
  <si>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</si>
  <si>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</si>
  <si>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</si>
  <si>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</si>
  <si>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</si>
  <si>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</si>
  <si>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</si>
  <si>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</si>
  <si>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</si>
  <si>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</si>
  <si>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</si>
  <si>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</si>
  <si>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</si>
  <si>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</si>
  <si>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</si>
  <si>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</si>
  <si>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</si>
  <si>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</si>
  <si>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</si>
  <si>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</si>
  <si>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</si>
  <si>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</si>
  <si>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</si>
  <si>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</si>
  <si>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</si>
  <si>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</si>
  <si>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</si>
  <si>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</si>
  <si>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</si>
  <si>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</si>
  <si>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</si>
  <si>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</si>
  <si>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</si>
  <si>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</si>
  <si>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</si>
  <si>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</si>
  <si>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</si>
  <si>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</si>
  <si>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</si>
  <si>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</si>
  <si>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</si>
  <si>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</si>
  <si>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</si>
  <si>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</si>
  <si>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</si>
  <si>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</si>
  <si>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</si>
  <si>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</si>
  <si>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</si>
  <si>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</si>
  <si>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</si>
  <si>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</si>
  <si>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</si>
  <si>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</si>
  <si>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</si>
  <si>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</si>
  <si>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</si>
  <si>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</si>
  <si>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</si>
  <si>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</si>
  <si>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</si>
  <si>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</si>
  <si>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</si>
  <si>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</si>
  <si>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</si>
  <si>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</si>
  <si>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</si>
  <si>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</si>
  <si>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</si>
  <si>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</si>
  <si>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</si>
  <si>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</si>
  <si>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</si>
  <si>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</si>
  <si>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</si>
  <si>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</si>
  <si>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</si>
  <si>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</si>
  <si>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</si>
  <si>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</si>
  <si>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</si>
  <si>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</si>
  <si>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</si>
  <si>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</si>
  <si>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</si>
  <si>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</si>
  <si>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</si>
  <si>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</si>
  <si>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</si>
  <si>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</si>
  <si>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</si>
  <si>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</si>
  <si>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</si>
  <si>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</si>
  <si>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</si>
  <si>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</si>
  <si>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</si>
  <si>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</si>
  <si>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</si>
  <si>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</si>
  <si>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</si>
  <si>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</si>
  <si>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</si>
  <si>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</si>
  <si>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</si>
  <si>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</si>
  <si>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</si>
  <si>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</si>
  <si>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</si>
  <si>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</si>
  <si>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</si>
  <si>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</si>
  <si>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</si>
  <si>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</si>
  <si>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</si>
  <si>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</si>
  <si>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</si>
  <si>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</si>
  <si>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</si>
  <si>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</si>
  <si>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</si>
  <si>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</si>
  <si>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</si>
  <si>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</si>
  <si>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</si>
  <si>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</si>
  <si>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</si>
  <si>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</si>
  <si>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</si>
  <si>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</si>
  <si>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</si>
  <si>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</si>
  <si>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</si>
  <si>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</si>
  <si>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</si>
  <si>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</si>
  <si>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</si>
  <si>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</si>
  <si>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</si>
  <si>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</si>
  <si>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</si>
  <si>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</si>
  <si>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</si>
  <si>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</si>
  <si>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</si>
  <si>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</si>
  <si>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</si>
  <si>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</si>
  <si>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</si>
  <si>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</si>
  <si>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</si>
  <si>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</si>
  <si>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</si>
  <si>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</si>
  <si>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</si>
  <si>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</si>
  <si>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</si>
  <si>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</si>
  <si>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</si>
  <si>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</si>
  <si>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</si>
  <si>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</si>
  <si>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</si>
  <si>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</si>
  <si>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</si>
  <si>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</si>
  <si>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</si>
  <si>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</si>
  <si>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</si>
  <si>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</si>
  <si>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</si>
  <si>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</si>
  <si>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</si>
  <si>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</si>
  <si>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</si>
  <si>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</si>
  <si>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</si>
  <si>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</si>
  <si>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</si>
  <si>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</si>
  <si>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</si>
  <si>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</si>
  <si>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</si>
  <si>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</si>
  <si>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</si>
  <si>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</si>
  <si>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</si>
  <si>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</si>
  <si>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</si>
  <si>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</si>
  <si>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</si>
  <si>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</si>
  <si>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</si>
  <si>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</si>
  <si>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</si>
  <si>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</si>
  <si>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</si>
  <si>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</si>
  <si>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</si>
  <si>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</si>
  <si>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</si>
  <si>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</si>
  <si>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</si>
  <si>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</si>
  <si>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</si>
  <si>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</si>
  <si>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</si>
  <si>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</si>
  <si>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</si>
  <si>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</si>
  <si>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</si>
  <si>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</si>
  <si>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</si>
  <si>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</si>
  <si>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</si>
  <si>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</si>
  <si>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</si>
  <si>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</si>
  <si>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</si>
  <si>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</si>
  <si>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</si>
  <si>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</si>
  <si>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</si>
  <si>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</si>
  <si>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</si>
  <si>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</si>
  <si>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</si>
  <si>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</si>
  <si>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</si>
  <si>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</si>
  <si>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</si>
  <si>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</si>
  <si>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</si>
  <si>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</si>
  <si>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</si>
  <si>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</si>
  <si>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</si>
  <si>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</si>
  <si>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</si>
  <si>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</si>
  <si>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</si>
  <si>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</si>
  <si>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</si>
  <si>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</si>
  <si>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</si>
  <si>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</si>
  <si>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</si>
  <si>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</si>
  <si>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</si>
  <si>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</si>
  <si>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</si>
  <si>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</si>
  <si>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</si>
  <si>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</si>
  <si>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</si>
  <si>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</si>
  <si>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</si>
  <si>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</si>
  <si>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</si>
  <si>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</si>
  <si>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</si>
  <si>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</si>
  <si>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</si>
  <si>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</si>
  <si>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</si>
  <si>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</si>
  <si>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</si>
  <si>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</si>
  <si>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</si>
  <si>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</si>
  <si>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</si>
  <si>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</si>
  <si>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</si>
  <si>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</si>
  <si>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</si>
  <si>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</si>
  <si>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</si>
  <si>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</si>
  <si>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</si>
  <si>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</si>
  <si>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</si>
  <si>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</si>
  <si>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</si>
  <si>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</si>
  <si>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</si>
  <si>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</si>
  <si>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</si>
  <si>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</si>
  <si>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</si>
  <si>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</si>
  <si>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</si>
  <si>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</si>
  <si>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</si>
  <si>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</si>
  <si>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</si>
  <si>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</si>
  <si>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</si>
  <si>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</si>
  <si>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</si>
  <si>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</si>
  <si>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</si>
  <si>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</si>
  <si>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</si>
  <si>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</si>
  <si>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</si>
  <si>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</si>
  <si>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</si>
  <si>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</si>
  <si>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</si>
  <si>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</si>
  <si>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</si>
  <si>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</si>
  <si>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</si>
  <si>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</si>
  <si>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</si>
  <si>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</si>
  <si>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</si>
  <si>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</si>
  <si>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</si>
  <si>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</si>
  <si>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</si>
  <si>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</si>
  <si>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</si>
  <si>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</si>
  <si>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</si>
  <si>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</si>
  <si>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</si>
  <si>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</si>
  <si>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</si>
  <si>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</si>
  <si>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</si>
  <si>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</si>
  <si>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</si>
  <si>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</si>
  <si>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</si>
  <si>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</si>
  <si>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</si>
  <si>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</si>
  <si>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</si>
  <si>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</si>
  <si>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</si>
  <si>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</si>
  <si>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</si>
  <si>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</si>
  <si>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</si>
  <si>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</si>
  <si>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</si>
  <si>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</si>
  <si>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</si>
  <si>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</si>
  <si>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</si>
  <si>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</si>
  <si>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</si>
  <si>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</si>
  <si>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</si>
  <si>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</si>
  <si>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</si>
  <si>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</si>
  <si>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</si>
  <si>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</si>
  <si>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</si>
  <si>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</si>
  <si>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</si>
  <si>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</si>
  <si>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</si>
  <si>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</si>
  <si>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</si>
  <si>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</si>
  <si>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</si>
  <si>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</si>
  <si>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</si>
  <si>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</si>
  <si>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</si>
  <si>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</si>
  <si>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</si>
  <si>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</si>
  <si>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</si>
  <si>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</si>
  <si>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</si>
  <si>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</si>
  <si>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</si>
  <si>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</si>
  <si>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</si>
  <si>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</si>
  <si>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</si>
  <si>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</si>
  <si>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</si>
  <si>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</si>
  <si>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</si>
  <si>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</si>
  <si>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</si>
  <si>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</si>
  <si>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</si>
  <si>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</si>
  <si>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</si>
  <si>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</si>
  <si>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</si>
  <si>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</si>
  <si>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</si>
  <si>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</si>
  <si>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</si>
  <si>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</si>
  <si>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</si>
  <si>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</si>
  <si>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</si>
  <si>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</si>
  <si>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</si>
  <si>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</si>
  <si>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</si>
  <si>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</si>
  <si>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</si>
  <si>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</si>
  <si>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</si>
  <si>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</si>
  <si>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</si>
  <si>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</si>
  <si>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</si>
  <si>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</si>
  <si>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</si>
  <si>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</si>
  <si>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</si>
  <si>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</si>
  <si>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</si>
  <si>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</si>
  <si>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</si>
  <si>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</si>
  <si>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</si>
  <si>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</si>
  <si>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</si>
  <si>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</si>
  <si>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</si>
  <si>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</si>
  <si>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</si>
  <si>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</si>
  <si>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</si>
  <si>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</si>
  <si>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</si>
  <si>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</si>
  <si>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</si>
  <si>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</si>
  <si>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</si>
  <si>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</si>
  <si>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</si>
  <si>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</si>
  <si>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</si>
  <si>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</si>
  <si>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</si>
  <si>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</si>
  <si>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</si>
  <si>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</si>
  <si>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</si>
  <si>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</si>
  <si>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</si>
  <si>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</si>
  <si>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</si>
  <si>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</si>
  <si>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</si>
  <si>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</si>
  <si>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</si>
  <si>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</si>
  <si>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</si>
  <si>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</si>
  <si>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</si>
  <si>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</si>
  <si>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</si>
  <si>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</si>
  <si>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</si>
  <si>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</si>
  <si>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</si>
  <si>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</si>
  <si>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</si>
  <si>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</si>
  <si>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</si>
  <si>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</si>
  <si>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</si>
  <si>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</si>
  <si>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</si>
  <si>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</si>
  <si>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</si>
  <si>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</si>
  <si>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</si>
  <si>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</si>
  <si>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</si>
  <si>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</si>
  <si>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</si>
  <si>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</si>
  <si>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</si>
  <si>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</si>
  <si>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</si>
  <si>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</si>
  <si>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</si>
  <si>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</si>
  <si>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</si>
  <si>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</si>
  <si>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</si>
  <si>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</si>
  <si>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</si>
  <si>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</si>
  <si>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</si>
  <si>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</si>
  <si>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</si>
  <si>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</si>
  <si>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</si>
  <si>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</si>
  <si>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</si>
  <si>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</si>
  <si>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</si>
  <si>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</si>
  <si>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</si>
  <si>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</si>
  <si>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</si>
  <si>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</si>
  <si>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</si>
  <si>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</si>
  <si>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</si>
  <si>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</si>
  <si>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</si>
  <si>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</si>
  <si>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</si>
  <si>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</si>
  <si>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</si>
  <si>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</si>
  <si>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</si>
  <si>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</si>
  <si>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</si>
  <si>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</si>
  <si>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</si>
  <si>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</si>
  <si>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</si>
  <si>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</si>
  <si>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</si>
  <si>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</si>
  <si>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</si>
  <si>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</si>
  <si>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</si>
  <si>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</si>
  <si>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</si>
  <si>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</si>
  <si>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</si>
  <si>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</si>
  <si>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</si>
  <si>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</si>
  <si>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</si>
  <si>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</si>
  <si>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</si>
  <si>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</si>
  <si>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</si>
  <si>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</si>
  <si>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</si>
  <si>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</si>
  <si>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</si>
  <si>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</si>
  <si>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</si>
  <si>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</si>
  <si>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</si>
  <si>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</si>
  <si>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</si>
  <si>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</si>
  <si>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</si>
  <si>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</si>
  <si>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</si>
  <si>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</si>
  <si>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</si>
  <si>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</si>
  <si>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</si>
  <si>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</si>
  <si>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</si>
  <si>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</si>
  <si>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</si>
  <si>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</si>
  <si>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</si>
  <si>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</si>
  <si>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</si>
  <si>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</si>
  <si>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</si>
  <si>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</si>
  <si>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</si>
  <si>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</si>
  <si>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</si>
  <si>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</si>
  <si>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</si>
  <si>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</si>
  <si>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</si>
  <si>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</si>
  <si>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</si>
  <si>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</si>
  <si>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</si>
  <si>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</si>
  <si>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</si>
  <si>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</si>
  <si>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</si>
  <si>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</si>
  <si>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</si>
  <si>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</si>
  <si>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</si>
  <si>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</si>
  <si>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</si>
  <si>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</si>
  <si>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</si>
  <si>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</si>
  <si>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</si>
  <si>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</si>
  <si>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</si>
  <si>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</si>
  <si>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</si>
  <si>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</si>
  <si>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</si>
  <si>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</si>
  <si>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</si>
  <si>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</si>
  <si>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</si>
  <si>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</si>
  <si>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</si>
  <si>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</si>
  <si>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</si>
  <si>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</si>
  <si>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</si>
  <si>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</si>
  <si>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</si>
  <si>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</si>
  <si>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</si>
  <si>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</si>
  <si>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</si>
  <si>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</si>
  <si>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</si>
  <si>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</si>
  <si>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</si>
  <si>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</si>
  <si>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</si>
  <si>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</si>
  <si>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</si>
  <si>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</si>
  <si>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</si>
  <si>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</si>
  <si>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</si>
  <si>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</si>
  <si>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</si>
  <si>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</si>
  <si>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</si>
  <si>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</si>
  <si>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</si>
  <si>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</si>
  <si>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</si>
  <si>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</si>
  <si>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</si>
  <si>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</si>
  <si>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</si>
  <si>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</si>
  <si>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</si>
  <si>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</si>
  <si>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</si>
  <si>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</si>
  <si>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</si>
  <si>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</si>
  <si>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</si>
  <si>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</si>
  <si>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</si>
  <si>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</si>
  <si>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</si>
  <si>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</si>
  <si>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</si>
  <si>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</si>
  <si>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</si>
  <si>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</si>
  <si>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</si>
  <si>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</si>
  <si>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</si>
  <si>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</si>
  <si>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</si>
  <si>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</si>
  <si>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</si>
  <si>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</si>
  <si>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</si>
  <si>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</si>
  <si>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</si>
  <si>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</si>
  <si>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</si>
  <si>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</si>
  <si>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</si>
  <si>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</si>
  <si>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</si>
  <si>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</si>
  <si>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</si>
  <si>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</si>
  <si>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</si>
  <si>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</si>
  <si>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</si>
  <si>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</si>
  <si>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</si>
  <si>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</si>
  <si>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</si>
  <si>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</si>
  <si>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</si>
  <si>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</si>
  <si>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</si>
  <si>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</si>
  <si>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</si>
  <si>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</si>
  <si>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</si>
  <si>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</si>
  <si>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</si>
  <si>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</si>
  <si>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</si>
  <si>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</si>
  <si>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</si>
  <si>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</si>
  <si>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</si>
  <si>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</si>
  <si>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</si>
  <si>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</si>
  <si>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</si>
  <si>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</si>
  <si>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</si>
  <si>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</si>
  <si>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</si>
  <si>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</si>
  <si>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</si>
  <si>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</si>
  <si>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</si>
  <si>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</si>
  <si>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</si>
  <si>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</si>
  <si>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</si>
  <si>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</si>
  <si>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</si>
  <si>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</si>
  <si>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</si>
  <si>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</si>
  <si>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</si>
  <si>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</si>
  <si>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</si>
  <si>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</si>
  <si>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</si>
  <si>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</si>
  <si>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</si>
  <si>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</si>
  <si>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</si>
  <si>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</si>
  <si>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</si>
  <si>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</si>
  <si>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</si>
  <si>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</si>
  <si>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</si>
  <si>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</si>
  <si>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</si>
  <si>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</si>
  <si>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</si>
  <si>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</si>
  <si>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</si>
  <si>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</si>
  <si>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</si>
  <si>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</si>
  <si>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</si>
  <si>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</si>
  <si>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</si>
  <si>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</si>
  <si>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</si>
  <si>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</si>
  <si>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</si>
  <si>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</si>
  <si>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</si>
  <si>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</si>
  <si>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</si>
  <si>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</si>
  <si>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</si>
  <si>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</si>
  <si>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</si>
  <si>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</si>
  <si>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</si>
  <si>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</si>
  <si>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</si>
  <si>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</si>
  <si>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</si>
  <si>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</si>
  <si>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</si>
  <si>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</si>
  <si>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</si>
  <si>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</si>
  <si>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</si>
  <si>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</si>
  <si>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</si>
  <si>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</si>
  <si>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</si>
  <si>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</si>
  <si>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</si>
  <si>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</si>
  <si>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</si>
  <si>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</si>
  <si>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</si>
  <si>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</si>
  <si>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</si>
  <si>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</si>
  <si>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</si>
  <si>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</si>
  <si>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</si>
  <si>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</si>
  <si>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</si>
  <si>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</si>
  <si>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</si>
  <si>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</si>
  <si>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</si>
  <si>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</si>
  <si>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</si>
  <si>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</si>
  <si>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</si>
  <si>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</si>
  <si>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</si>
  <si>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</si>
  <si>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</si>
  <si>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</si>
  <si>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</si>
  <si>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</si>
  <si>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</si>
  <si>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</si>
  <si>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</si>
  <si>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</si>
  <si>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</si>
  <si>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</si>
  <si>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</si>
  <si>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</si>
  <si>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</si>
  <si>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</si>
  <si>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</si>
  <si>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</si>
  <si>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</si>
  <si>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</si>
  <si>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</si>
  <si>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</si>
  <si>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</si>
  <si>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</si>
  <si>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</si>
  <si>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</si>
  <si>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</si>
  <si>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</si>
  <si>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</si>
  <si>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</si>
  <si>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</si>
  <si>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</si>
  <si>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</si>
  <si>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</si>
  <si>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</si>
  <si>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</si>
  <si>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</si>
  <si>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</si>
  <si>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</si>
  <si>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</si>
  <si>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</si>
  <si>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</si>
  <si>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</si>
  <si>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</si>
  <si>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</si>
  <si>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</si>
  <si>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</si>
  <si>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</si>
  <si>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</si>
  <si>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</si>
  <si>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</si>
  <si>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</si>
  <si>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</si>
  <si>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</si>
  <si>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</si>
  <si>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</si>
  <si>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</si>
  <si>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</si>
  <si>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</si>
  <si>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</si>
  <si>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</si>
  <si>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</si>
  <si>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</si>
  <si>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</si>
  <si>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</si>
  <si>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</si>
  <si>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</si>
  <si>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</si>
  <si>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</si>
  <si>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</si>
  <si>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</si>
  <si>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</si>
  <si>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</si>
  <si>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</si>
  <si>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</si>
  <si>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</si>
  <si>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</si>
  <si>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</si>
  <si>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</si>
  <si>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</si>
  <si>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</si>
  <si>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</si>
  <si>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</si>
  <si>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</si>
  <si>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</si>
  <si>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</si>
  <si>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</si>
  <si>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</si>
  <si>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</si>
  <si>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</si>
  <si>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</si>
  <si>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</si>
  <si>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</si>
  <si>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</si>
  <si>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</si>
  <si>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</si>
  <si>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</si>
  <si>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</si>
  <si>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</si>
  <si>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</si>
  <si>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</si>
  <si>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</si>
  <si>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</si>
  <si>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</si>
  <si>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</si>
  <si>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</si>
  <si>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</si>
  <si>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</si>
  <si>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</si>
  <si>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</si>
  <si>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</si>
  <si>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</si>
  <si>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</si>
  <si>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</si>
  <si>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</si>
  <si>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</si>
  <si>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</si>
  <si>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</si>
  <si>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</si>
  <si>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</si>
  <si>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</si>
  <si>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</si>
  <si>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</si>
  <si>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</si>
  <si>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</si>
  <si>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</si>
  <si>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</si>
  <si>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</si>
  <si>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</si>
  <si>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</si>
  <si>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</si>
  <si>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</si>
  <si>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</si>
  <si>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</si>
  <si>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</si>
  <si>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</si>
  <si>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</si>
  <si>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</si>
  <si>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</si>
  <si>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</si>
  <si>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</si>
  <si>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</si>
  <si>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</si>
  <si>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</si>
  <si>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</si>
  <si>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</si>
  <si>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</si>
  <si>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</si>
  <si>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</si>
  <si>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</si>
  <si>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</si>
  <si>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</si>
  <si>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</si>
  <si>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</si>
  <si>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</si>
  <si>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</si>
  <si>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</si>
  <si>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</si>
  <si>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</si>
  <si>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</si>
  <si>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</si>
  <si>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</si>
  <si>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</si>
  <si>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</si>
  <si>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</si>
  <si>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</si>
  <si>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</si>
  <si>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</si>
  <si>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</si>
  <si>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</si>
  <si>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</si>
  <si>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</si>
  <si>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</si>
  <si>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</si>
  <si>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</si>
  <si>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</si>
  <si>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</si>
  <si>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</si>
  <si>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</si>
  <si>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</si>
  <si>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</si>
  <si>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</si>
  <si>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</si>
  <si>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</si>
  <si>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</si>
  <si>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</si>
  <si>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</si>
  <si>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</si>
  <si>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</si>
  <si>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</si>
  <si>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</si>
  <si>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</si>
  <si>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</si>
  <si>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</si>
  <si>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</si>
  <si>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</si>
  <si>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</si>
  <si>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</si>
  <si>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</si>
  <si>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</si>
  <si>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</si>
  <si>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</si>
  <si>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</si>
  <si>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</si>
  <si>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</si>
  <si>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</si>
  <si>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</si>
  <si>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</si>
  <si>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</si>
  <si>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</si>
  <si>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</si>
  <si>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</si>
  <si>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</si>
  <si>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</si>
  <si>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</si>
  <si>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</si>
  <si>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</si>
  <si>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</si>
  <si>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</si>
  <si>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</si>
  <si>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</si>
  <si>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</si>
  <si>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</si>
  <si>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</si>
  <si>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</si>
  <si>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</si>
  <si>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</si>
  <si>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</si>
  <si>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</si>
  <si>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</si>
  <si>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</si>
  <si>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</si>
  <si>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</si>
  <si>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</si>
  <si>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</si>
  <si>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</si>
  <si>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</si>
  <si>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</si>
  <si>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</si>
  <si>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</si>
  <si>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</si>
  <si>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</si>
  <si>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</si>
  <si>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</si>
  <si>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</si>
  <si>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</si>
  <si>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</si>
  <si>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</si>
  <si>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</si>
  <si>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</si>
  <si>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</si>
  <si>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</si>
  <si>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</si>
  <si>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</si>
  <si>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</si>
  <si>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</si>
  <si>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</si>
  <si>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</si>
  <si>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</si>
  <si>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</si>
  <si>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</si>
  <si>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</si>
  <si>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</si>
  <si>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</si>
  <si>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</si>
  <si>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</si>
  <si>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</si>
  <si>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</si>
  <si>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</si>
  <si>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</si>
  <si>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</si>
  <si>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</si>
  <si>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</si>
  <si>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</si>
  <si>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</si>
  <si>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</si>
  <si>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</si>
  <si>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</si>
  <si>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</si>
  <si>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</si>
  <si>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</si>
  <si>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</si>
  <si>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</si>
  <si>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</si>
  <si>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</si>
  <si>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</si>
  <si>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</si>
  <si>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</si>
  <si>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</si>
  <si>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</si>
  <si>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</si>
  <si>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</si>
  <si>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</si>
  <si>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</si>
  <si>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</si>
  <si>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</si>
  <si>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</si>
  <si>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</si>
  <si>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</si>
  <si>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</si>
  <si>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</si>
  <si>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</si>
  <si>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</si>
  <si>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</si>
  <si>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</si>
  <si>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</si>
  <si>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</si>
  <si>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</si>
  <si>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</si>
  <si>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</si>
  <si>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</si>
  <si>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</si>
  <si>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</si>
  <si>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</si>
  <si>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</si>
  <si>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</si>
  <si>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</si>
  <si>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</si>
  <si>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</si>
  <si>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</si>
  <si>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</si>
  <si>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</si>
  <si>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</si>
  <si>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</si>
  <si>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</si>
  <si>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</si>
  <si>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</si>
  <si>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</si>
  <si>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</si>
  <si>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</si>
  <si>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</si>
  <si>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</si>
  <si>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</si>
  <si>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</si>
  <si>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</si>
  <si>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</si>
  <si>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</si>
  <si>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</si>
  <si>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</si>
  <si>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</si>
  <si>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</si>
  <si>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</si>
  <si>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</si>
  <si>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</si>
  <si>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</si>
  <si>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</si>
  <si>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</si>
  <si>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</si>
  <si>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</si>
  <si>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</si>
  <si>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</si>
  <si>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</si>
  <si>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</si>
  <si>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</si>
  <si>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</si>
  <si>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</si>
  <si>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</si>
  <si>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</si>
  <si>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</si>
  <si>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</si>
  <si>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</si>
  <si>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</si>
  <si>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</si>
  <si>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</si>
  <si>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</si>
  <si>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</si>
  <si>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</si>
  <si>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</si>
  <si>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</si>
  <si>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</si>
  <si>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</si>
  <si>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</si>
  <si>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</si>
  <si>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</si>
  <si>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</si>
  <si>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</si>
  <si>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</si>
  <si>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</si>
  <si>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</si>
  <si>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</si>
  <si>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</si>
  <si>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</si>
  <si>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</si>
  <si>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</si>
  <si>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</si>
  <si>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</si>
  <si>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</si>
  <si>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</si>
  <si>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</si>
  <si>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</si>
  <si>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</si>
  <si>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</si>
  <si>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</si>
  <si>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</si>
  <si>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</si>
  <si>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</si>
  <si>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</si>
  <si>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</si>
  <si>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</si>
  <si>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</si>
  <si>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</si>
  <si>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</si>
  <si>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</si>
  <si>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</si>
  <si>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</si>
  <si>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</si>
  <si>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</si>
  <si>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</si>
  <si>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</si>
  <si>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</si>
  <si>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</si>
  <si>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</si>
  <si>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</si>
  <si>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</si>
  <si>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</si>
  <si>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</si>
  <si>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</si>
  <si>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</si>
  <si>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</si>
  <si>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</si>
  <si>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</si>
  <si>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</si>
  <si>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</si>
  <si>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</si>
  <si>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</si>
  <si>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</si>
  <si>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</si>
  <si>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</si>
  <si>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</si>
  <si>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</si>
  <si>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</si>
  <si>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</si>
  <si>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</si>
  <si>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</si>
  <si>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</si>
  <si>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</si>
  <si>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</si>
  <si>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</si>
  <si>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</si>
  <si>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</si>
  <si>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</si>
  <si>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</si>
  <si>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</si>
  <si>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</si>
  <si>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</si>
  <si>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</si>
  <si>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</si>
  <si>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</si>
  <si>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</si>
  <si>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</si>
  <si>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</si>
  <si>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</si>
  <si>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</si>
  <si>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</si>
  <si>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</si>
  <si>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</si>
  <si>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</si>
  <si>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</si>
  <si>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</si>
  <si>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</si>
  <si>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</si>
  <si>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</si>
  <si>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</si>
  <si>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</si>
  <si>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</si>
  <si>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</si>
  <si>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</si>
  <si>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</si>
  <si>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</si>
  <si>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</si>
  <si>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</si>
  <si>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</si>
  <si>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</si>
  <si>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</si>
  <si>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</si>
  <si>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</si>
  <si>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</si>
  <si>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</si>
  <si>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</si>
  <si>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</si>
  <si>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</si>
  <si>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</si>
  <si>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</si>
  <si>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</si>
  <si>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</si>
  <si>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</si>
  <si>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</si>
  <si>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</si>
  <si>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</si>
  <si>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</si>
  <si>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</si>
  <si>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</si>
  <si>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</si>
  <si>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</si>
  <si>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</si>
  <si>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</si>
  <si>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</si>
  <si>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</si>
  <si>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</si>
  <si>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</si>
  <si>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</si>
  <si>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</si>
  <si>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</si>
  <si>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</si>
  <si>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</si>
  <si>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</si>
  <si>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</si>
  <si>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</si>
  <si>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</si>
  <si>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</si>
  <si>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</si>
  <si>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</si>
  <si>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</si>
  <si>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</si>
  <si>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</si>
  <si>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</si>
  <si>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</si>
  <si>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</si>
  <si>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</si>
  <si>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</si>
  <si>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</si>
  <si>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</si>
  <si>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</si>
  <si>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</si>
  <si>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</si>
  <si>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</si>
  <si>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</si>
  <si>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</si>
  <si>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</si>
  <si>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</si>
  <si>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</si>
  <si>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</si>
  <si>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</si>
  <si>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</si>
  <si>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</si>
  <si>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</si>
  <si>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</si>
  <si>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</si>
  <si>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</si>
  <si>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</si>
  <si>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</si>
  <si>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</si>
  <si>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</si>
  <si>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</si>
  <si>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</si>
  <si>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</si>
  <si>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</si>
  <si>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</si>
  <si>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</si>
  <si>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</si>
  <si>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</si>
  <si>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</si>
  <si>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</si>
  <si>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</si>
  <si>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</si>
  <si>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</si>
  <si>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</si>
  <si>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</si>
  <si>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</si>
  <si>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</si>
  <si>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</si>
  <si>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</si>
  <si>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</si>
  <si>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</si>
  <si>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</si>
  <si>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</si>
  <si>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</si>
  <si>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</si>
  <si>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</si>
  <si>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</si>
  <si>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</si>
  <si>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</si>
  <si>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</si>
  <si>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</si>
  <si>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</si>
  <si>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</si>
  <si>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</si>
  <si>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</si>
  <si>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</si>
  <si>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</si>
  <si>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</si>
  <si>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</si>
  <si>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</si>
  <si>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</si>
  <si>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</si>
  <si>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</si>
  <si>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</si>
  <si>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</si>
  <si>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</si>
  <si>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</si>
  <si>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</si>
  <si>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</si>
  <si>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</si>
  <si>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</si>
  <si>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</si>
  <si>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</si>
  <si>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</si>
  <si>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</si>
  <si>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</si>
  <si>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</si>
  <si>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</si>
  <si>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</si>
  <si>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</si>
  <si>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</si>
  <si>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</si>
  <si>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</si>
  <si>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</si>
  <si>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</si>
  <si>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</si>
  <si>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</si>
  <si>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</si>
  <si>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</si>
  <si>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</si>
  <si>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</si>
  <si>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</si>
  <si>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</si>
  <si>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</si>
  <si>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</si>
  <si>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</si>
  <si>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</si>
  <si>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</si>
  <si>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</si>
  <si>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</si>
  <si>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</si>
  <si>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</si>
  <si>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</si>
  <si>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</si>
  <si>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</si>
  <si>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</si>
  <si>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</si>
  <si>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</si>
  <si>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</si>
  <si>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</si>
  <si>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</si>
  <si>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</si>
  <si>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</si>
  <si>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</si>
  <si>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</si>
  <si>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</si>
  <si>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</si>
  <si>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</si>
  <si>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</si>
  <si>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</si>
  <si>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</si>
  <si>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</si>
  <si>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</si>
  <si>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</si>
  <si>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</si>
  <si>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</si>
  <si>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</si>
  <si>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</si>
  <si>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</si>
  <si>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</si>
  <si>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</si>
  <si>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</si>
  <si>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</si>
  <si>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</si>
  <si>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</si>
  <si>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</si>
  <si>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</si>
  <si>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</si>
  <si>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</si>
  <si>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</si>
  <si>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</si>
  <si>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</si>
  <si>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</si>
  <si>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</si>
  <si>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</si>
  <si>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</si>
  <si>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</si>
  <si>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</si>
  <si>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</si>
  <si>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</si>
  <si>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</si>
  <si>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</si>
  <si>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</si>
  <si>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</si>
  <si>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</si>
  <si>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</si>
  <si>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</si>
  <si>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</si>
  <si>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</si>
  <si>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</si>
  <si>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</si>
  <si>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</si>
  <si>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</si>
  <si>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</si>
  <si>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</si>
  <si>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</si>
  <si>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</si>
  <si>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</si>
  <si>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</si>
  <si>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</si>
  <si>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</si>
  <si>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</si>
  <si>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</si>
  <si>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</si>
  <si>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</si>
  <si>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</si>
  <si>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</si>
  <si>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</si>
  <si>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</si>
  <si>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</si>
  <si>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</si>
  <si>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</si>
  <si>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</si>
  <si>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</si>
  <si>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</si>
  <si>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</si>
  <si>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</si>
  <si>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</si>
  <si>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</si>
  <si>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</si>
  <si>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</si>
  <si>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</si>
  <si>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</si>
  <si>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</si>
  <si>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</si>
  <si>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</si>
  <si>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</si>
  <si>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</si>
  <si>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</si>
  <si>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</si>
  <si>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</si>
  <si>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</si>
  <si>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</si>
  <si>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</si>
  <si>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</si>
  <si>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</si>
  <si>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</si>
  <si>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</si>
  <si>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</si>
  <si>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</si>
  <si>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</si>
  <si>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</si>
  <si>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</si>
  <si>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</si>
  <si>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</si>
  <si>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</si>
  <si>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</si>
  <si>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</si>
  <si>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</si>
  <si>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</si>
  <si>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</si>
  <si>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</si>
  <si>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</si>
  <si>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</si>
  <si>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</si>
  <si>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</si>
  <si>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</si>
  <si>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</si>
  <si>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</si>
  <si>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</si>
  <si>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</si>
  <si>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</si>
  <si>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</si>
  <si>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</si>
  <si>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</si>
  <si>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</si>
  <si>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</si>
  <si>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</si>
  <si>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</si>
  <si>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</si>
  <si>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</si>
  <si>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</si>
  <si>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</si>
  <si>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</si>
  <si>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</si>
  <si>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</si>
  <si>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</si>
  <si>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</si>
  <si>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</si>
  <si>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</si>
  <si>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</si>
  <si>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</si>
  <si>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</si>
  <si>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</si>
  <si>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</si>
  <si>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</si>
  <si>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</si>
  <si>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</si>
  <si>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</si>
  <si>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</si>
  <si>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</si>
  <si>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</si>
  <si>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</si>
  <si>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</si>
  <si>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</si>
  <si>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</si>
  <si>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</si>
  <si>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</si>
  <si>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</si>
  <si>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</si>
  <si>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</si>
  <si>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</si>
  <si>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</si>
  <si>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</si>
  <si>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</si>
  <si>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</si>
  <si>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</si>
  <si>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</si>
  <si>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</si>
  <si>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</si>
  <si>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</si>
  <si>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</si>
  <si>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</si>
  <si>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</si>
  <si>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</si>
  <si>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</si>
  <si>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</si>
  <si>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</si>
  <si>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</si>
  <si>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</si>
  <si>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</si>
  <si>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</si>
  <si>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</si>
  <si>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</si>
  <si>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</si>
  <si>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</si>
  <si>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</si>
  <si>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</si>
  <si>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</si>
  <si>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</si>
  <si>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</si>
  <si>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</si>
  <si>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</si>
  <si>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</si>
  <si>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</si>
  <si>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</si>
  <si>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</si>
  <si>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</si>
  <si>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</si>
  <si>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</si>
  <si>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</si>
  <si>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</si>
  <si>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</si>
  <si>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</si>
  <si>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</si>
  <si>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</si>
  <si>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</si>
  <si>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</si>
  <si>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</si>
  <si>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</si>
  <si>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</si>
  <si>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</si>
  <si>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</si>
  <si>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</si>
  <si>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</si>
  <si>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</si>
  <si>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</si>
  <si>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</si>
  <si>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</si>
  <si>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</si>
  <si>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</si>
  <si>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</si>
  <si>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</si>
  <si>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</si>
  <si>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</si>
  <si>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</si>
  <si>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</si>
  <si>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</si>
  <si>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</si>
  <si>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</si>
  <si>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</si>
  <si>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</si>
  <si>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</si>
  <si>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</si>
  <si>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</si>
  <si>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</si>
  <si>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</si>
  <si>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</si>
  <si>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</si>
  <si>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</si>
  <si>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</si>
  <si>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</si>
  <si>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</si>
  <si>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</si>
  <si>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</si>
  <si>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</si>
  <si>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</si>
  <si>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</si>
  <si>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</si>
  <si>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</si>
  <si>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</si>
  <si>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</si>
  <si>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</si>
  <si>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</si>
  <si>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</si>
  <si>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</si>
  <si>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</si>
  <si>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</si>
  <si>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</si>
  <si>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</si>
  <si>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</si>
  <si>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</si>
  <si>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</si>
  <si>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</si>
  <si>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</si>
  <si>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</si>
  <si>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</si>
  <si>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</si>
  <si>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</si>
  <si>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</si>
  <si>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</si>
  <si>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</si>
  <si>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</si>
  <si>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</si>
  <si>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</si>
  <si>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</si>
  <si>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</si>
  <si>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</si>
  <si>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</si>
  <si>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</si>
  <si>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</si>
  <si>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</si>
  <si>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</si>
  <si>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</si>
  <si>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</si>
  <si>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</si>
  <si>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</si>
  <si>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</si>
  <si>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</si>
  <si>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</si>
  <si>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</si>
  <si>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</si>
  <si>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</si>
  <si>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</si>
  <si>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</si>
  <si>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</si>
  <si>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</si>
  <si>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</si>
  <si>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</si>
  <si>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</si>
  <si>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</si>
  <si>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</si>
  <si>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</si>
  <si>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</si>
  <si>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</si>
  <si>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</si>
  <si>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</si>
  <si>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</si>
  <si>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</si>
  <si>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</si>
  <si>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</si>
  <si>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</si>
  <si>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</si>
  <si>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</si>
  <si>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</si>
  <si>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</si>
  <si>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</si>
  <si>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</si>
  <si>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</si>
  <si>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</si>
  <si>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</si>
  <si>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</si>
  <si>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</si>
  <si>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</si>
  <si>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</si>
  <si>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</si>
  <si>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</si>
  <si>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</si>
  <si>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</si>
  <si>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</si>
  <si>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</si>
  <si>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</si>
  <si>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</si>
  <si>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</si>
  <si>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</si>
  <si>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</si>
  <si>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</si>
  <si>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</si>
  <si>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</si>
  <si>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</si>
  <si>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</si>
  <si>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</si>
  <si>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</si>
  <si>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</si>
  <si>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</si>
  <si>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</si>
  <si>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</si>
  <si>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</si>
  <si>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</si>
  <si>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</si>
  <si>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</si>
  <si>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</si>
  <si>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</si>
  <si>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</si>
  <si>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</si>
  <si>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</si>
  <si>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</si>
  <si>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</si>
  <si>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</si>
  <si>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</si>
  <si>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</si>
  <si>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</si>
  <si>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</si>
  <si>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</si>
  <si>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</si>
  <si>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</si>
  <si>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</si>
  <si>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</si>
  <si>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</si>
  <si>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</si>
  <si>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</si>
  <si>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</si>
  <si>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</si>
  <si>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</si>
  <si>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</si>
  <si>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</si>
  <si>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</si>
  <si>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</si>
  <si>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</si>
  <si>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</si>
  <si>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</si>
  <si>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</si>
  <si>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</si>
  <si>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</si>
  <si>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</si>
  <si>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</si>
  <si>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</si>
  <si>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</si>
  <si>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</si>
  <si>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</si>
  <si>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</si>
  <si>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</si>
  <si>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</si>
  <si>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</si>
  <si>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</si>
  <si>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</si>
  <si>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</si>
  <si>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</si>
  <si>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</si>
  <si>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</si>
  <si>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</si>
  <si>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</si>
  <si>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</si>
  <si>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</si>
  <si>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</si>
  <si>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</si>
  <si>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</si>
  <si>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</si>
  <si>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</si>
  <si>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</si>
  <si>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</si>
  <si>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</si>
  <si>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</si>
  <si>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</si>
  <si>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</si>
  <si>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</si>
  <si>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</si>
  <si>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</si>
  <si>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</si>
  <si>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</si>
  <si>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</si>
  <si>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</si>
  <si>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</si>
  <si>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</si>
  <si>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</si>
  <si>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</si>
  <si>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</si>
  <si>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</si>
  <si>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</si>
  <si>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</si>
  <si>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</si>
  <si>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</si>
  <si>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</si>
  <si>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</si>
  <si>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</si>
  <si>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</si>
  <si>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</si>
  <si>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</si>
  <si>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</si>
  <si>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</si>
  <si>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</si>
  <si>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</si>
  <si>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</si>
  <si>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</si>
  <si>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</si>
  <si>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</si>
  <si>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</si>
  <si>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</si>
  <si>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</si>
  <si>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</si>
  <si>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</si>
  <si>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</si>
  <si>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</si>
  <si>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</si>
  <si>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</si>
  <si>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</si>
  <si>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</si>
  <si>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</si>
  <si>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</si>
  <si>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</si>
  <si>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</si>
  <si>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</si>
  <si>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</si>
  <si>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</si>
  <si>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</si>
  <si>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</si>
  <si>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</si>
  <si>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</si>
  <si>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</si>
  <si>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</si>
  <si>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</si>
  <si>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</si>
  <si>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</si>
  <si>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</si>
  <si>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</si>
  <si>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</si>
  <si>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</si>
  <si>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</si>
  <si>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</si>
  <si>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</si>
  <si>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</si>
  <si>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</si>
  <si>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</si>
  <si>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</si>
  <si>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</si>
  <si>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</si>
  <si>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</si>
  <si>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</si>
  <si>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</si>
  <si>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</si>
  <si>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</si>
  <si>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</si>
  <si>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</si>
  <si>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</si>
  <si>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</si>
  <si>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</si>
  <si>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</si>
  <si>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</si>
  <si>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</si>
  <si>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</si>
  <si>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</si>
  <si>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</si>
  <si>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</si>
  <si>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</si>
  <si>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</si>
  <si>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</si>
  <si>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</si>
  <si>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</si>
  <si>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</si>
  <si>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</si>
  <si>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</si>
  <si>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</si>
  <si>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</si>
  <si>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</si>
  <si>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</si>
  <si>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</si>
  <si>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</si>
  <si>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</si>
  <si>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</si>
  <si>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</si>
  <si>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</si>
  <si>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</si>
  <si>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</si>
  <si>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</si>
  <si>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</si>
  <si>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</si>
  <si>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</si>
  <si>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</si>
  <si>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</si>
  <si>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</si>
  <si>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</si>
  <si>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</si>
  <si>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</si>
  <si>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</si>
  <si>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</si>
  <si>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</si>
  <si>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</si>
  <si>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</si>
  <si>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</si>
  <si>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</si>
  <si>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</si>
  <si>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</si>
  <si>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</si>
  <si>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</si>
  <si>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</si>
  <si>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</si>
  <si>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</si>
  <si>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</si>
  <si>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</si>
  <si>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</si>
  <si>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</si>
  <si>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</si>
  <si>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</si>
  <si>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</si>
  <si>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</si>
  <si>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</si>
  <si>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</si>
  <si>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</si>
  <si>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</si>
  <si>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</si>
  <si>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</si>
  <si>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</si>
  <si>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</si>
  <si>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</si>
  <si>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</si>
  <si>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</si>
  <si>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</si>
  <si>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</si>
  <si>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</si>
  <si>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</si>
  <si>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</si>
  <si>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</si>
  <si>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</si>
  <si>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</si>
  <si>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</si>
  <si>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</si>
  <si>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</si>
  <si>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</si>
  <si>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</si>
  <si>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</si>
  <si>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</si>
  <si>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</si>
  <si>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</si>
  <si>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</si>
  <si>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</si>
  <si>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</si>
  <si>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</si>
  <si>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</si>
  <si>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</si>
  <si>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</si>
  <si>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</si>
  <si>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</si>
  <si>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</si>
  <si>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</si>
  <si>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</si>
  <si>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</si>
  <si>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</si>
  <si>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</si>
  <si>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</si>
  <si>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</si>
  <si>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</si>
  <si>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</si>
  <si>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</si>
  <si>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</si>
  <si>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</si>
  <si>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</si>
  <si>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</si>
  <si>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</si>
  <si>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</si>
  <si>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</si>
  <si>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</si>
  <si>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</si>
  <si>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</si>
  <si>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</si>
  <si>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</si>
  <si>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</si>
  <si>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</si>
  <si>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</si>
  <si>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</si>
  <si>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</si>
  <si>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</si>
  <si>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</si>
  <si>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</si>
  <si>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</si>
  <si>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</si>
  <si>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</si>
  <si>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</si>
  <si>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</si>
  <si>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</si>
  <si>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</si>
  <si>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</si>
  <si>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</si>
  <si>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</si>
  <si>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</si>
  <si>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</si>
  <si>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</si>
  <si>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</si>
  <si>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</si>
  <si>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</si>
  <si>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</si>
  <si>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</si>
  <si>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</si>
  <si>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</si>
  <si>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</si>
  <si>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</si>
  <si>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</si>
  <si>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</si>
  <si>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</si>
  <si>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</si>
  <si>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</si>
  <si>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</si>
  <si>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</si>
  <si>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</si>
  <si>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</si>
  <si>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</si>
  <si>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</si>
  <si>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</si>
  <si>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</si>
  <si>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</si>
  <si>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</si>
  <si>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</si>
  <si>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</si>
  <si>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</si>
  <si>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</si>
  <si>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</si>
  <si>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</si>
  <si>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</si>
  <si>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</si>
  <si>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</si>
  <si>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</si>
  <si>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</si>
  <si>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</si>
  <si>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</si>
  <si>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</si>
  <si>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</si>
  <si>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</si>
  <si>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</si>
  <si>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</si>
  <si>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</si>
  <si>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</si>
  <si>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</si>
  <si>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</si>
  <si>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</si>
  <si>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</si>
  <si>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</si>
  <si>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</si>
  <si>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</si>
  <si>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</si>
  <si>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</si>
  <si>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</si>
  <si>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</si>
  <si>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</si>
  <si>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</si>
  <si>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</si>
  <si>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</si>
  <si>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</si>
  <si>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</si>
  <si>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</si>
  <si>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</si>
  <si>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</si>
  <si>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</si>
  <si>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</si>
  <si>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</si>
  <si>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</si>
  <si>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</si>
  <si>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</si>
  <si>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</si>
  <si>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</si>
  <si>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</si>
  <si>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</si>
  <si>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</si>
  <si>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</si>
  <si>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</si>
  <si>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</si>
  <si>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</si>
  <si>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</si>
  <si>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</si>
  <si>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</si>
  <si>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</si>
  <si>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</si>
  <si>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</si>
  <si>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</si>
  <si>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</si>
  <si>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</si>
  <si>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</si>
  <si>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</si>
  <si>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</si>
  <si>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</si>
  <si>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</si>
  <si>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</si>
  <si>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</si>
  <si>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</si>
  <si>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</si>
  <si>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</si>
  <si>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</si>
  <si>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</si>
  <si>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</si>
  <si>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</si>
  <si>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</si>
  <si>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</si>
  <si>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</si>
  <si>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</si>
  <si>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</si>
  <si>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</si>
  <si>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</si>
  <si>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</si>
  <si>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</si>
  <si>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</si>
  <si>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</si>
  <si>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</si>
  <si>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</si>
  <si>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</si>
  <si>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</si>
  <si>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</si>
  <si>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</si>
  <si>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</si>
  <si>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</si>
  <si>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</si>
  <si>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</si>
  <si>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</si>
  <si>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</si>
  <si>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</si>
  <si>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</si>
  <si>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</si>
  <si>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</si>
  <si>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</si>
  <si>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</si>
  <si>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</si>
  <si>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</si>
  <si>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</si>
  <si>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</si>
  <si>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</si>
  <si>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</si>
  <si>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</si>
  <si>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</si>
  <si>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</si>
  <si>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</si>
  <si>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</si>
  <si>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</si>
  <si>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</si>
  <si>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</si>
  <si>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</si>
  <si>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</si>
  <si>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</si>
  <si>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</si>
  <si>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</si>
  <si>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</si>
  <si>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</si>
  <si>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</si>
  <si>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</si>
  <si>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</si>
  <si>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</si>
  <si>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</si>
  <si>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</si>
  <si>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</si>
  <si>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</si>
  <si>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</si>
  <si>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</si>
  <si>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</si>
  <si>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</si>
  <si>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</si>
  <si>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</si>
  <si>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</si>
  <si>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</si>
  <si>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</si>
  <si>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</si>
  <si>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</si>
  <si>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</si>
  <si>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</si>
  <si>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</si>
  <si>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</si>
  <si>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</si>
  <si>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</si>
  <si>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</si>
  <si>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</si>
  <si>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</si>
  <si>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</si>
  <si>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</si>
  <si>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</si>
  <si>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</si>
  <si>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</si>
  <si>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</si>
  <si>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</si>
  <si>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</si>
  <si>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</si>
  <si>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</si>
  <si>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</si>
  <si>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</si>
  <si>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</si>
  <si>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</si>
  <si>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</si>
  <si>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</si>
  <si>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</si>
  <si>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</si>
  <si>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</si>
  <si>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</si>
  <si>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</si>
  <si>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</si>
  <si>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</si>
  <si>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</si>
  <si>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</si>
  <si>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</si>
  <si>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</si>
  <si>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</si>
  <si>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</si>
  <si>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</si>
  <si>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</si>
  <si>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</si>
  <si>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</si>
  <si>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</si>
  <si>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</si>
  <si>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</si>
  <si>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</si>
  <si>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</si>
  <si>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</si>
  <si>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</si>
  <si>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</si>
  <si>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</si>
  <si>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</si>
  <si>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</si>
  <si>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</si>
  <si>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</si>
  <si>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</si>
  <si>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</si>
  <si>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</si>
  <si>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</si>
  <si>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</si>
  <si>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</si>
  <si>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</si>
  <si>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</si>
  <si>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</si>
  <si>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</si>
  <si>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</si>
  <si>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</si>
  <si>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</si>
  <si>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</si>
  <si>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</si>
  <si>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</si>
  <si>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</si>
  <si>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</si>
  <si>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</si>
  <si>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</si>
  <si>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</si>
  <si>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</si>
  <si>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</si>
  <si>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</si>
  <si>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</si>
  <si>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</si>
  <si>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</si>
  <si>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</si>
  <si>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</si>
  <si>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</si>
  <si>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</si>
  <si>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</si>
  <si>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</si>
  <si>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</si>
  <si>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</si>
  <si>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</si>
  <si>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</si>
  <si>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</si>
  <si>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</si>
  <si>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</si>
  <si>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</si>
  <si>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</si>
  <si>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</si>
  <si>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</si>
  <si>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</si>
  <si>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</si>
  <si>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</si>
  <si>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</si>
  <si>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</si>
  <si>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</si>
  <si>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</si>
  <si>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</si>
  <si>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</si>
  <si>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</si>
  <si>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</si>
  <si>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</si>
  <si>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</si>
  <si>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</si>
  <si>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</si>
  <si>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</si>
  <si>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</si>
  <si>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</si>
  <si>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</si>
  <si>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</si>
  <si>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</si>
  <si>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</si>
  <si>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</si>
  <si>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</si>
  <si>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</si>
  <si>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</si>
  <si>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</si>
  <si>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</si>
  <si>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</si>
  <si>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</si>
  <si>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</si>
  <si>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</si>
  <si>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</si>
  <si>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</si>
  <si>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</si>
  <si>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</si>
  <si>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</si>
  <si>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</si>
  <si>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</si>
  <si>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</si>
  <si>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</si>
  <si>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</si>
  <si>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</si>
  <si>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</si>
  <si>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</si>
  <si>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</si>
  <si>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</si>
  <si>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</si>
  <si>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</si>
  <si>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</si>
  <si>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</si>
  <si>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</si>
  <si>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</si>
  <si>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</si>
  <si>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</si>
  <si>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</si>
  <si>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</si>
  <si>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</si>
  <si>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</si>
  <si>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</si>
  <si>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</si>
  <si>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</si>
  <si>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</si>
  <si>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</si>
  <si>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</si>
  <si>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</si>
  <si>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</si>
  <si>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</si>
  <si>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</si>
  <si>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</si>
  <si>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</si>
  <si>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</si>
  <si>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</si>
  <si>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</si>
  <si>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</si>
  <si>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</si>
  <si>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</si>
  <si>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</si>
  <si>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</si>
  <si>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</si>
  <si>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</si>
  <si>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</si>
  <si>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</si>
  <si>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</si>
  <si>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</si>
  <si>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</si>
  <si>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</si>
  <si>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</si>
  <si>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</si>
  <si>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</si>
  <si>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</si>
  <si>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</si>
  <si>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</si>
  <si>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</si>
  <si>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</si>
  <si>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</si>
  <si>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</si>
  <si>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</si>
  <si>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</si>
  <si>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</si>
  <si>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</si>
  <si>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</si>
  <si>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</si>
  <si>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</si>
  <si>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</si>
  <si>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</si>
  <si>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</si>
  <si>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</si>
  <si>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</si>
  <si>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</si>
  <si>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</si>
  <si>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</si>
  <si>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</si>
  <si>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</si>
  <si>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</si>
  <si>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</si>
  <si>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</si>
  <si>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</si>
  <si>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</si>
  <si>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</si>
  <si>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</si>
  <si>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</si>
  <si>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</si>
  <si>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</si>
  <si>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</si>
  <si>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</si>
  <si>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</si>
  <si>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</si>
  <si>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</si>
  <si>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</si>
  <si>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</si>
  <si>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</si>
  <si>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</si>
  <si>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</si>
  <si>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</si>
  <si>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</si>
  <si>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</si>
  <si>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</si>
  <si>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</si>
  <si>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</si>
  <si>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</si>
  <si>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</si>
  <si>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</si>
  <si>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</si>
  <si>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</si>
  <si>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</si>
  <si>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</si>
  <si>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</si>
  <si>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</si>
  <si>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</si>
  <si>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</si>
  <si>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</si>
  <si>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</si>
  <si>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</si>
  <si>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</si>
  <si>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</si>
  <si>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</si>
  <si>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</si>
  <si>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</si>
  <si>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</si>
  <si>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</si>
  <si>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</si>
  <si>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</si>
  <si>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</si>
  <si>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</si>
  <si>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</si>
  <si>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</si>
  <si>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</si>
  <si>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</si>
  <si>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</si>
  <si>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</si>
  <si>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</si>
  <si>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</si>
  <si>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</si>
  <si>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</si>
  <si>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</si>
  <si>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</si>
  <si>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</si>
  <si>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</si>
  <si>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</si>
  <si>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</si>
  <si>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</si>
  <si>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</si>
  <si>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</si>
  <si>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</si>
  <si>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</si>
  <si>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</si>
  <si>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</si>
  <si>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</si>
  <si>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</si>
  <si>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</si>
  <si>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</si>
  <si>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</si>
  <si>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</si>
  <si>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</si>
  <si>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</si>
  <si>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</si>
  <si>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</si>
  <si>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</si>
  <si>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</si>
  <si>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</si>
  <si>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</si>
  <si>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</si>
  <si>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</si>
  <si>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</si>
  <si>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</si>
  <si>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</si>
  <si>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</si>
  <si>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</si>
  <si>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</si>
  <si>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</si>
  <si>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</si>
  <si>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</si>
  <si>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</si>
  <si>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</si>
  <si>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</si>
  <si>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</si>
  <si>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</si>
  <si>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</si>
  <si>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</si>
  <si>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</si>
  <si>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</si>
  <si>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</si>
  <si>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</si>
  <si>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</si>
  <si>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</si>
  <si>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</si>
  <si>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</si>
  <si>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</si>
  <si>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</si>
  <si>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</si>
  <si>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</si>
  <si>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</si>
  <si>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</si>
  <si>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</si>
  <si>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</si>
  <si>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</si>
  <si>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</si>
  <si>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</si>
  <si>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</si>
  <si>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</si>
  <si>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</si>
  <si>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</si>
  <si>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</si>
  <si>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</si>
  <si>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</si>
  <si>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</si>
  <si>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</si>
  <si>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</si>
  <si>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</si>
  <si>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</si>
  <si>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</si>
  <si>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</si>
  <si>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</si>
  <si>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</si>
  <si>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</si>
  <si>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</si>
  <si>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</si>
  <si>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</si>
  <si>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</si>
  <si>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</si>
  <si>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</si>
  <si>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</si>
  <si>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</si>
  <si>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</si>
  <si>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</si>
  <si>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</si>
  <si>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</si>
  <si>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</si>
  <si>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</si>
  <si>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</si>
  <si>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</si>
  <si>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</si>
  <si>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</si>
  <si>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</si>
  <si>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</si>
  <si>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</si>
  <si>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</si>
  <si>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</si>
  <si>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</si>
  <si>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</si>
  <si>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</si>
  <si>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</si>
  <si>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</si>
  <si>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</si>
  <si>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</si>
  <si>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</si>
  <si>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</si>
  <si>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</si>
  <si>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</si>
  <si>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</si>
  <si>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</si>
  <si>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</si>
  <si>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</si>
  <si>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</si>
  <si>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</si>
  <si>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</si>
  <si>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</si>
  <si>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</si>
  <si>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</si>
  <si>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</si>
  <si>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</si>
  <si>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</si>
  <si>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</si>
  <si>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</si>
  <si>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</si>
  <si>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</si>
  <si>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</si>
  <si>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</si>
  <si>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</si>
  <si>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</si>
  <si>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</si>
  <si>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</si>
  <si>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</si>
  <si>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</si>
  <si>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</si>
  <si>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</si>
  <si>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</si>
  <si>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</si>
  <si>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</si>
  <si>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</si>
  <si>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</si>
  <si>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</si>
  <si>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</si>
  <si>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</si>
  <si>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</si>
  <si>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</si>
  <si>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</si>
  <si>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</si>
  <si>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</si>
  <si>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</si>
  <si>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</si>
  <si>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</si>
  <si>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</si>
  <si>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</si>
  <si>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</si>
  <si>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</si>
  <si>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</si>
  <si>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</si>
  <si>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</si>
  <si>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</si>
  <si>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</si>
  <si>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</si>
  <si>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</si>
  <si>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</si>
  <si>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</si>
  <si>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</si>
  <si>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</si>
  <si>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</si>
  <si>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</si>
  <si>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</si>
  <si>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</si>
  <si>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</si>
  <si>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</si>
  <si>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</si>
  <si>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</si>
  <si>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</si>
  <si>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</si>
  <si>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</si>
  <si>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</si>
  <si>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</si>
  <si>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</si>
  <si>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</si>
  <si>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</si>
  <si>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</si>
  <si>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</si>
  <si>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</si>
  <si>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</si>
  <si>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</si>
  <si>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</si>
  <si>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</si>
  <si>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</si>
  <si>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</si>
  <si>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</si>
  <si>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</si>
  <si>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</si>
  <si>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</si>
  <si>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</si>
  <si>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</si>
  <si>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</si>
  <si>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</si>
  <si>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</si>
  <si>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</si>
  <si>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</si>
  <si>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</si>
  <si>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</si>
  <si>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</si>
  <si>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</si>
  <si>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</si>
  <si>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</si>
  <si>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</si>
  <si>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</si>
  <si>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</si>
  <si>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</si>
  <si>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</si>
  <si>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</si>
  <si>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</si>
  <si>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</si>
  <si>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</si>
  <si>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</si>
  <si>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</si>
  <si>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</si>
  <si>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</si>
  <si>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</si>
  <si>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</si>
  <si>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</si>
  <si>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</si>
  <si>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</si>
  <si>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</si>
  <si>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</si>
  <si>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</si>
  <si>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</si>
  <si>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</si>
  <si>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</si>
  <si>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</si>
  <si>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</si>
  <si>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</si>
  <si>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</si>
  <si>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</si>
  <si>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</si>
  <si>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</si>
  <si>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</si>
  <si>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</si>
  <si>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</si>
  <si>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</si>
  <si>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</si>
  <si>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</si>
  <si>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</si>
  <si>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</si>
  <si>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</si>
  <si>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</si>
  <si>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</si>
  <si>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</si>
  <si>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</si>
  <si>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</si>
  <si>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</si>
  <si>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</si>
  <si>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</si>
  <si>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</si>
  <si>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</si>
  <si>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</si>
  <si>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</si>
  <si>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</si>
  <si>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</si>
  <si>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</si>
  <si>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</si>
  <si>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</si>
  <si>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</si>
  <si>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</si>
  <si>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</si>
  <si>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</si>
  <si>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</si>
  <si>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</si>
  <si>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</si>
  <si>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</si>
  <si>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</si>
  <si>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</si>
  <si>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</si>
  <si>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</si>
  <si>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</si>
  <si>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</si>
  <si>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</si>
  <si>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</si>
  <si>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</si>
  <si>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</si>
  <si>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</si>
  <si>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</si>
  <si>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</si>
  <si>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</si>
  <si>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</si>
  <si>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</si>
  <si>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</si>
  <si>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</si>
  <si>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</si>
  <si>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</si>
  <si>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</si>
  <si>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</si>
  <si>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</si>
  <si>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</si>
  <si>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</si>
  <si>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</si>
  <si>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</si>
  <si>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</si>
  <si>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</si>
  <si>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</si>
  <si>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</si>
  <si>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</si>
  <si>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</si>
  <si>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</si>
  <si>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</si>
  <si>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</si>
  <si>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</si>
  <si>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</si>
  <si>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</si>
  <si>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</si>
  <si>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</si>
  <si>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</si>
  <si>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</si>
  <si>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</si>
  <si>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</si>
  <si>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</si>
  <si>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</si>
  <si>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</si>
  <si>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</si>
  <si>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</si>
  <si>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</si>
  <si>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</si>
  <si>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</si>
  <si>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</si>
  <si>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</si>
  <si>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</si>
  <si>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</si>
  <si>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</si>
  <si>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</si>
  <si>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</si>
  <si>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</si>
  <si>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</si>
  <si>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</si>
  <si>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</si>
  <si>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</si>
  <si>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</si>
  <si>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</si>
  <si>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</si>
  <si>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</si>
  <si>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</si>
  <si>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</si>
  <si>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</si>
  <si>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</si>
  <si>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</si>
  <si>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</si>
  <si>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</si>
  <si>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</si>
  <si>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</si>
  <si>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</si>
  <si>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</si>
  <si>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</si>
  <si>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</si>
  <si>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</si>
  <si>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</si>
  <si>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</si>
  <si>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</si>
  <si>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</si>
  <si>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</si>
  <si>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</si>
  <si>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</si>
  <si>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</si>
  <si>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</si>
  <si>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</si>
  <si>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</si>
  <si>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</si>
  <si>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</si>
  <si>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</si>
  <si>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</si>
  <si>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</si>
  <si>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</si>
  <si>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</si>
  <si>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</si>
  <si>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</si>
  <si>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</si>
  <si>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</si>
  <si>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</si>
  <si>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</si>
  <si>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</si>
  <si>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</si>
  <si>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</si>
  <si>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</si>
  <si>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</si>
  <si>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</si>
  <si>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</si>
  <si>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</si>
  <si>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</si>
  <si>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</si>
  <si>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</si>
  <si>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</si>
  <si>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</si>
  <si>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</si>
  <si>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</si>
  <si>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</si>
  <si>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</si>
  <si>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</si>
  <si>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</si>
  <si>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</si>
  <si>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</si>
  <si>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</si>
  <si>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</si>
  <si>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</si>
  <si>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</si>
  <si>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</si>
  <si>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</si>
  <si>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</si>
  <si>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</si>
  <si>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</si>
  <si>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</si>
  <si>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</si>
  <si>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</si>
  <si>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</si>
  <si>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</si>
  <si>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</si>
  <si>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</si>
  <si>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</si>
  <si>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</si>
  <si>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</si>
  <si>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</si>
  <si>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</si>
  <si>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</si>
  <si>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</si>
  <si>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</si>
  <si>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</si>
  <si>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</si>
  <si>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</si>
  <si>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</si>
  <si>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</si>
  <si>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</si>
  <si>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</si>
  <si>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</si>
  <si>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</si>
  <si>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</si>
  <si>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</si>
  <si>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</si>
  <si>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</si>
  <si>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</si>
  <si>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</si>
  <si>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</si>
  <si>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</si>
  <si>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</si>
  <si>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</si>
  <si>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</si>
  <si>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</si>
  <si>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</si>
  <si>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</si>
  <si>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</si>
  <si>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</si>
  <si>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</si>
  <si>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</si>
  <si>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</si>
  <si>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</si>
  <si>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</si>
  <si>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</si>
  <si>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</si>
  <si>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</si>
  <si>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</si>
  <si>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</si>
  <si>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</si>
  <si>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</si>
  <si>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</si>
  <si>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</si>
  <si>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</si>
  <si>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</si>
  <si>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</si>
  <si>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</si>
  <si>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</si>
  <si>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</si>
  <si>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</si>
  <si>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</si>
  <si>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</si>
  <si>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</si>
  <si>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</si>
  <si>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</si>
  <si>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</si>
  <si>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</si>
  <si>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</si>
  <si>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</si>
  <si>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</si>
  <si>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</si>
  <si>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</si>
  <si>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</si>
  <si>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</si>
  <si>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</si>
  <si>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</si>
  <si>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</si>
  <si>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</si>
  <si>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</si>
  <si>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</si>
  <si>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</si>
  <si>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</si>
  <si>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</si>
  <si>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</si>
  <si>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</si>
  <si>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</si>
  <si>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</si>
  <si>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</si>
  <si>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</si>
  <si>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</si>
  <si>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</si>
  <si>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</si>
  <si>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</si>
  <si>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</si>
  <si>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</si>
  <si>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</si>
  <si>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</si>
  <si>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</si>
  <si>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</si>
  <si>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</si>
  <si>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</si>
  <si>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</si>
  <si>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</si>
  <si>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</si>
  <si>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</si>
  <si>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</si>
  <si>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</si>
  <si>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</si>
  <si>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</si>
  <si>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</si>
  <si>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</si>
  <si>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</si>
  <si>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</si>
  <si>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</si>
  <si>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</si>
  <si>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</si>
  <si>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</si>
  <si>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</si>
  <si>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</si>
  <si>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</si>
  <si>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</si>
  <si>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</si>
  <si>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</si>
  <si>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</si>
  <si>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</si>
  <si>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</si>
  <si>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</si>
  <si>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</si>
  <si>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</si>
  <si>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</si>
  <si>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</si>
  <si>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</si>
  <si>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</si>
  <si>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</si>
  <si>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</si>
  <si>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</si>
  <si>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</si>
  <si>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</si>
  <si>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</si>
  <si>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</si>
  <si>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</si>
  <si>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</si>
  <si>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</si>
  <si>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</si>
  <si>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</si>
  <si>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</si>
  <si>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</si>
  <si>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</si>
  <si>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</si>
  <si>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</si>
  <si>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</si>
  <si>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</si>
  <si>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</si>
  <si>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</si>
  <si>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</si>
  <si>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</si>
  <si>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</si>
  <si>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</si>
  <si>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</si>
  <si>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</si>
  <si>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</si>
  <si>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</si>
  <si>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</si>
  <si>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</si>
  <si>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</si>
  <si>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</si>
  <si>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</si>
  <si>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</si>
  <si>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</si>
  <si>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</si>
  <si>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</si>
  <si>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</si>
  <si>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</si>
  <si>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</si>
  <si>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</si>
  <si>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</si>
  <si>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</si>
  <si>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</si>
  <si>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</si>
  <si>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</si>
  <si>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</si>
  <si>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</si>
  <si>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</si>
  <si>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</si>
  <si>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</si>
  <si>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</si>
  <si>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</si>
  <si>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</si>
  <si>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</si>
  <si>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</si>
  <si>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</si>
  <si>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</si>
  <si>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</si>
  <si>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</si>
  <si>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</si>
  <si>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</si>
  <si>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</si>
  <si>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</si>
  <si>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</si>
  <si>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</si>
  <si>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</si>
  <si>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</si>
  <si>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</si>
  <si>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</si>
  <si>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</si>
  <si>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</si>
  <si>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</si>
  <si>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</si>
  <si>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</si>
  <si>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</si>
  <si>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</si>
  <si>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</si>
  <si>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</si>
  <si>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</si>
  <si>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</si>
  <si>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</si>
  <si>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</si>
  <si>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</si>
  <si>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</si>
  <si>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</si>
  <si>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</si>
  <si>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</si>
  <si>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</si>
  <si>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</si>
  <si>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</si>
  <si>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</si>
  <si>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</si>
  <si>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</si>
  <si>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</si>
  <si>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</si>
  <si>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</si>
  <si>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</si>
  <si>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</si>
  <si>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</si>
  <si>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</si>
  <si>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</si>
  <si>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</si>
  <si>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</si>
  <si>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</si>
  <si>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</si>
  <si>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</si>
  <si>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</si>
  <si>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</si>
  <si>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</si>
  <si>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</si>
  <si>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</si>
  <si>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</si>
  <si>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</si>
  <si>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</si>
  <si>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</si>
  <si>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</si>
  <si>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</si>
  <si>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</si>
  <si>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</si>
  <si>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</si>
  <si>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</si>
  <si>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</si>
  <si>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</si>
  <si>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</si>
  <si>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</si>
  <si>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</si>
  <si>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</si>
  <si>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</si>
  <si>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</si>
  <si>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</si>
  <si>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</si>
  <si>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</si>
  <si>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</si>
  <si>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</si>
  <si>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</si>
  <si>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</si>
  <si>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</si>
  <si>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</si>
  <si>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</si>
  <si>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</si>
  <si>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</si>
  <si>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</si>
  <si>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</si>
  <si>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</si>
  <si>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</si>
  <si>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</si>
  <si>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</si>
  <si>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</si>
  <si>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</si>
  <si>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</si>
  <si>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</si>
  <si>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</si>
  <si>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</si>
  <si>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</si>
  <si>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</si>
  <si>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</si>
  <si>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</si>
  <si>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</si>
  <si>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</si>
  <si>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</si>
  <si>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</si>
  <si>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</si>
  <si>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</si>
  <si>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</si>
  <si>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</si>
  <si>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</si>
  <si>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</si>
  <si>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</si>
  <si>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</si>
  <si>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</si>
  <si>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</si>
  <si>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</si>
  <si>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</si>
  <si>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</si>
  <si>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</si>
  <si>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</si>
  <si>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</si>
  <si>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</si>
  <si>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</si>
  <si>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</si>
  <si>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</si>
  <si>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</si>
  <si>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</si>
  <si>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</si>
  <si>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</si>
  <si>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</si>
  <si>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</si>
  <si>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</si>
  <si>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</si>
  <si>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</si>
  <si>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</si>
  <si>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</si>
  <si>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</si>
  <si>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</si>
  <si>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</si>
  <si>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</si>
  <si>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</si>
  <si>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</si>
  <si>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</si>
  <si>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</si>
  <si>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</si>
  <si>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</si>
  <si>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</si>
  <si>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</si>
  <si>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</si>
  <si>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</si>
  <si>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</si>
  <si>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</si>
  <si>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</si>
  <si>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</si>
  <si>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</si>
  <si>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</si>
  <si>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</si>
  <si>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</si>
  <si>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</si>
  <si>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</si>
  <si>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</si>
  <si>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</si>
  <si>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</si>
  <si>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</si>
  <si>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</si>
  <si>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</si>
  <si>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</si>
  <si>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</si>
  <si>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</si>
  <si>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</si>
  <si>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</si>
  <si>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</si>
  <si>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</si>
  <si>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</si>
  <si>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</si>
  <si>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</si>
  <si>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</si>
  <si>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</si>
  <si>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</si>
  <si>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</si>
  <si>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</si>
  <si>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</si>
  <si>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</si>
  <si>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</si>
  <si>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</si>
  <si>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</si>
  <si>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</si>
  <si>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</si>
  <si>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</si>
  <si>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</si>
  <si>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</si>
  <si>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</si>
  <si>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</si>
  <si>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</si>
  <si>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</si>
  <si>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</si>
  <si>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</si>
  <si>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</si>
  <si>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</si>
  <si>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</si>
  <si>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</si>
  <si>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</si>
  <si>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</si>
  <si>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</si>
  <si>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</si>
  <si>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</si>
  <si>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</si>
  <si>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</si>
  <si>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</si>
  <si>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</si>
  <si>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</si>
  <si>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</si>
  <si>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</si>
  <si>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</si>
  <si>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</si>
  <si>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</si>
  <si>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</si>
  <si>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</si>
  <si>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</si>
  <si>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</si>
  <si>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</si>
  <si>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</si>
  <si>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</si>
  <si>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</si>
  <si>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</si>
  <si>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</si>
  <si>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</si>
  <si>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</si>
  <si>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</si>
  <si>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</si>
  <si>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</si>
  <si>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</si>
  <si>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</si>
  <si>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</si>
  <si>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</si>
  <si>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</si>
  <si>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</si>
  <si>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</si>
  <si>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</si>
  <si>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</si>
  <si>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</si>
  <si>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</si>
  <si>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</si>
  <si>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</si>
  <si>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</si>
  <si>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</si>
  <si>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</si>
  <si>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</si>
  <si>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</si>
  <si>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</si>
  <si>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</si>
  <si>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</si>
  <si>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</si>
  <si>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</si>
  <si>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</si>
  <si>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</si>
  <si>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</si>
  <si>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</si>
  <si>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</si>
  <si>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</si>
  <si>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</si>
  <si>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</si>
  <si>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</si>
  <si>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</si>
  <si>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</si>
  <si>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</si>
  <si>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</si>
  <si>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</si>
  <si>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</si>
  <si>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</si>
  <si>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</si>
  <si>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</si>
  <si>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</si>
  <si>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</si>
  <si>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</si>
  <si>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</si>
  <si>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</si>
  <si>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</si>
  <si>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</si>
  <si>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</si>
  <si>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</si>
  <si>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</si>
  <si>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</si>
  <si>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</si>
  <si>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</si>
  <si>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</si>
  <si>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</si>
  <si>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</si>
  <si>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</si>
  <si>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</si>
  <si>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</si>
  <si>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</si>
  <si>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</si>
  <si>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</si>
  <si>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</si>
  <si>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</si>
  <si>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</si>
  <si>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</si>
  <si>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</si>
  <si>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</si>
  <si>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</si>
  <si>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</si>
  <si>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</si>
  <si>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</si>
  <si>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</si>
  <si>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</si>
  <si>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</si>
  <si>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</si>
  <si>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</si>
  <si>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</si>
  <si>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</si>
  <si>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</si>
  <si>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</si>
  <si>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</si>
  <si>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</si>
  <si>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</si>
  <si>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</si>
  <si>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</si>
  <si>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</si>
  <si>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</si>
  <si>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</si>
  <si>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</si>
  <si>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</si>
  <si>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</si>
  <si>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</si>
  <si>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</si>
  <si>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</si>
  <si>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</si>
  <si>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</si>
  <si>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</si>
  <si>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</si>
  <si>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</si>
  <si>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</si>
  <si>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</si>
  <si>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</si>
  <si>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</si>
  <si>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</si>
  <si>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</si>
  <si>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</si>
  <si>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</si>
  <si>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</si>
  <si>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</si>
  <si>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</si>
  <si>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</si>
  <si>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</si>
  <si>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</si>
  <si>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</si>
  <si>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</si>
  <si>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</si>
  <si>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</si>
  <si>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</si>
  <si>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</si>
  <si>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</si>
  <si>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</si>
  <si>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</si>
  <si>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</si>
  <si>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</si>
  <si>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</si>
  <si>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</si>
  <si>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</si>
  <si>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</si>
  <si>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</si>
  <si>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</si>
  <si>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</si>
  <si>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</si>
  <si>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</si>
  <si>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</si>
  <si>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</si>
  <si>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</si>
  <si>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</si>
  <si>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</si>
  <si>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</si>
  <si>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</si>
  <si>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</si>
  <si>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</si>
  <si>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</si>
  <si>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</si>
  <si>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</si>
  <si>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</si>
  <si>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</si>
  <si>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</si>
  <si>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</si>
  <si>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</si>
  <si>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</si>
  <si>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</si>
  <si>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</si>
  <si>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</si>
  <si>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</si>
  <si>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</si>
  <si>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</si>
  <si>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</si>
  <si>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</si>
  <si>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</si>
  <si>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</si>
  <si>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</si>
  <si>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</si>
  <si>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</si>
  <si>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</si>
  <si>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</si>
  <si>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</si>
  <si>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</si>
  <si>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</si>
  <si>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</si>
  <si>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</si>
  <si>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</si>
  <si>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</si>
  <si>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</si>
  <si>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</si>
  <si>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</si>
  <si>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</si>
  <si>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</si>
  <si>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</si>
  <si>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</si>
  <si>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</si>
  <si>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</si>
  <si>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</si>
  <si>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</si>
  <si>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</si>
  <si>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</si>
  <si>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</si>
  <si>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</si>
  <si>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</si>
  <si>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</si>
  <si>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</si>
  <si>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</si>
  <si>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</si>
  <si>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</si>
  <si>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</si>
  <si>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</si>
  <si>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</si>
  <si>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</si>
  <si>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</si>
  <si>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</si>
  <si>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</si>
  <si>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</si>
  <si>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</si>
  <si>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</si>
  <si>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</si>
  <si>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</si>
  <si>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</si>
  <si>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</si>
  <si>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</si>
  <si>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</si>
  <si>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</si>
  <si>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</si>
  <si>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</si>
  <si>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</si>
  <si>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</si>
  <si>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</si>
  <si>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</si>
  <si>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</si>
  <si>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</si>
  <si>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</si>
  <si>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</si>
  <si>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</si>
  <si>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</si>
  <si>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</si>
  <si>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</si>
  <si>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</si>
  <si>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</si>
  <si>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</si>
  <si>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</si>
  <si>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</si>
  <si>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</si>
  <si>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</si>
  <si>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</si>
  <si>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</si>
  <si>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</si>
  <si>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</si>
  <si>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</si>
  <si>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</si>
  <si>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</si>
  <si>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</si>
  <si>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</si>
  <si>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</si>
  <si>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</si>
  <si>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</si>
  <si>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</si>
  <si>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</si>
  <si>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</si>
  <si>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</si>
  <si>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</si>
  <si>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</si>
  <si>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</si>
  <si>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</si>
  <si>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</si>
  <si>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</si>
  <si>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</si>
  <si>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</si>
  <si>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</si>
  <si>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</si>
  <si>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</si>
  <si>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</si>
  <si>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</si>
  <si>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</si>
  <si>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</si>
  <si>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</si>
  <si>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</si>
  <si>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</si>
  <si>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</si>
  <si>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</si>
  <si>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</si>
  <si>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</si>
  <si>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</si>
  <si>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</si>
  <si>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</si>
  <si>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</si>
  <si>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</si>
  <si>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</si>
  <si>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</si>
  <si>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</si>
  <si>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</si>
  <si>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</si>
  <si>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</si>
  <si>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</si>
  <si>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</si>
  <si>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</si>
  <si>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</si>
  <si>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</si>
  <si>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</si>
  <si>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</si>
  <si>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</si>
  <si>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</si>
  <si>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</si>
  <si>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</si>
  <si>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</si>
  <si>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</si>
  <si>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</si>
  <si>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</si>
  <si>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</si>
  <si>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</si>
  <si>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</si>
  <si>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</si>
  <si>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</si>
  <si>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</si>
  <si>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</si>
  <si>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</si>
  <si>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</si>
  <si>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</si>
  <si>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</si>
  <si>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</si>
  <si>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</si>
  <si>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</si>
  <si>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</si>
  <si>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</si>
  <si>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</si>
  <si>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</si>
  <si>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</si>
  <si>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</si>
  <si>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</si>
  <si>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</si>
  <si>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</si>
  <si>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</si>
  <si>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</si>
  <si>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</si>
  <si>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</si>
  <si>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</si>
  <si>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</si>
  <si>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</si>
  <si>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</si>
  <si>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</si>
  <si>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</si>
  <si>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</si>
  <si>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</si>
  <si>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</si>
  <si>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</si>
  <si>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</si>
  <si>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</si>
  <si>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</si>
  <si>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</si>
  <si>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</si>
  <si>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</si>
  <si>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</si>
  <si>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</si>
  <si>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</si>
  <si>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</si>
  <si>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</si>
  <si>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</si>
  <si>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</si>
  <si>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</si>
  <si>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</si>
  <si>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</si>
  <si>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</si>
  <si>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</si>
  <si>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</si>
  <si>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</si>
  <si>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</si>
  <si>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</si>
  <si>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</si>
  <si>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</si>
  <si>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</si>
  <si>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</si>
  <si>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</si>
  <si>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</si>
  <si>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</si>
  <si>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</si>
  <si>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</si>
  <si>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</si>
  <si>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</si>
  <si>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</si>
  <si>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</si>
  <si>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</si>
  <si>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</si>
  <si>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</si>
  <si>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</si>
  <si>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</si>
  <si>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</si>
  <si>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</si>
  <si>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</si>
  <si>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</si>
  <si>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</si>
  <si>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</si>
  <si>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</si>
  <si>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</si>
  <si>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</si>
  <si>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</si>
  <si>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</si>
  <si>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</si>
  <si>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</si>
  <si>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</si>
  <si>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</si>
  <si>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</si>
  <si>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</si>
  <si>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</si>
  <si>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</si>
  <si>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</si>
  <si>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</si>
  <si>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</si>
  <si>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</si>
  <si>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</si>
  <si>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</si>
  <si>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</si>
  <si>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</si>
  <si>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</si>
  <si>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</si>
  <si>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</si>
  <si>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</si>
  <si>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</si>
  <si>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</si>
  <si>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</si>
  <si>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</si>
  <si>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</si>
  <si>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</si>
  <si>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</si>
  <si>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</si>
  <si>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</si>
  <si>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</si>
  <si>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</si>
  <si>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</si>
  <si>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</si>
  <si>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</si>
  <si>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</si>
  <si>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</si>
  <si>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</si>
  <si>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</si>
  <si>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</si>
  <si>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</si>
  <si>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</si>
  <si>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</si>
  <si>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</si>
  <si>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</si>
  <si>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</si>
  <si>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</si>
  <si>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</si>
  <si>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</si>
  <si>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</si>
  <si>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</si>
  <si>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</si>
  <si>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</si>
  <si>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</si>
  <si>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</si>
  <si>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</si>
  <si>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</si>
  <si>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</si>
  <si>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</si>
  <si>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</si>
  <si>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</si>
  <si>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</si>
  <si>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</si>
  <si>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</si>
  <si>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</si>
  <si>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</si>
  <si>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</si>
  <si>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</si>
  <si>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</si>
  <si>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</si>
  <si>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</si>
  <si>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</si>
  <si>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</si>
  <si>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</si>
  <si>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</si>
  <si>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</si>
  <si>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</si>
  <si>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</si>
  <si>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</si>
  <si>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</si>
  <si>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</si>
  <si>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</si>
  <si>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</si>
  <si>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</si>
  <si>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</si>
  <si>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</si>
  <si>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</si>
  <si>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</si>
  <si>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</si>
  <si>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</si>
  <si>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</si>
  <si>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</si>
  <si>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</si>
  <si>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</si>
  <si>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</si>
  <si>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</si>
  <si>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</si>
  <si>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</si>
  <si>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</si>
  <si>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</si>
  <si>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</si>
  <si>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</si>
  <si>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</si>
  <si>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</si>
  <si>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</si>
  <si>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</si>
  <si>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</si>
  <si>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</si>
  <si>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</si>
  <si>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</si>
  <si>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</si>
  <si>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</si>
  <si>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</si>
  <si>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</si>
  <si>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</si>
  <si>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</si>
  <si>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</si>
  <si>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</si>
  <si>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</si>
  <si>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</si>
  <si>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</si>
  <si>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</si>
  <si>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</si>
  <si>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</si>
  <si>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</si>
  <si>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</si>
  <si>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</si>
  <si>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</si>
  <si>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</si>
  <si>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</si>
  <si>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</si>
  <si>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</si>
  <si>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</si>
  <si>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</si>
  <si>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</si>
  <si>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</si>
  <si>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</si>
  <si>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</si>
  <si>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</si>
  <si>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</si>
  <si>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</si>
  <si>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</si>
  <si>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</si>
  <si>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</si>
  <si>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</si>
  <si>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</si>
  <si>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</si>
  <si>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</si>
  <si>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</si>
  <si>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</si>
  <si>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</si>
  <si>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</si>
  <si>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</si>
  <si>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</si>
  <si>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</si>
  <si>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</si>
  <si>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</si>
  <si>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</si>
  <si>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</si>
  <si>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</si>
  <si>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</si>
  <si>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</si>
  <si>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</si>
  <si>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</si>
  <si>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</si>
  <si>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</si>
  <si>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</si>
  <si>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</si>
  <si>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</si>
  <si>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</si>
  <si>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</si>
  <si>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</si>
  <si>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</si>
  <si>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</si>
  <si>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</si>
  <si>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</si>
  <si>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</si>
  <si>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</si>
  <si>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</si>
  <si>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</si>
  <si>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</si>
  <si>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</si>
  <si>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</si>
  <si>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</si>
  <si>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</si>
  <si>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</si>
  <si>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</si>
  <si>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</si>
  <si>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</si>
  <si>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</si>
  <si>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</si>
  <si>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</si>
  <si>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</si>
  <si>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</si>
  <si>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</si>
  <si>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</si>
  <si>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</si>
  <si>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</si>
  <si>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</si>
  <si>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</si>
  <si>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</si>
  <si>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</si>
  <si>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</si>
  <si>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</si>
  <si>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</si>
  <si>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</si>
  <si>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</si>
  <si>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</si>
  <si>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</si>
  <si>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</si>
  <si>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</si>
  <si>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</si>
  <si>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</si>
  <si>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</si>
  <si>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</si>
  <si>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</si>
  <si>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</si>
  <si>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</si>
  <si>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</si>
  <si>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</si>
  <si>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</si>
  <si>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</si>
  <si>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</si>
  <si>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</si>
  <si>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</si>
  <si>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</si>
  <si>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</si>
  <si>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</si>
  <si>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</si>
  <si>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</si>
  <si>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</si>
  <si>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</si>
  <si>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</si>
  <si>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</si>
  <si>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</si>
  <si>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</si>
  <si>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</si>
  <si>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</si>
  <si>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</si>
  <si>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</si>
  <si>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</si>
  <si>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</si>
  <si>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</si>
  <si>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</si>
  <si>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</si>
  <si>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</si>
  <si>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</si>
  <si>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</si>
  <si>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</si>
  <si>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</si>
  <si>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</si>
  <si>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</si>
  <si>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</si>
  <si>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</si>
  <si>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</si>
  <si>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</si>
  <si>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</si>
  <si>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</si>
  <si>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</si>
  <si>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</si>
  <si>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</si>
  <si>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</si>
  <si>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</si>
  <si>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</si>
  <si>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</si>
  <si>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</si>
  <si>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</si>
  <si>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</si>
  <si>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</si>
  <si>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</si>
  <si>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</si>
  <si>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</si>
  <si>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</si>
  <si>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</si>
  <si>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</si>
  <si>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</si>
  <si>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</si>
  <si>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</si>
  <si>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</si>
  <si>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</si>
  <si>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</si>
  <si>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</si>
  <si>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</si>
  <si>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</si>
  <si>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</si>
  <si>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</si>
  <si>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</si>
  <si>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</si>
  <si>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</si>
  <si>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</si>
  <si>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</si>
  <si>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</si>
  <si>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</si>
  <si>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</si>
  <si>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</si>
  <si>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</si>
  <si>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</si>
  <si>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</si>
  <si>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</si>
  <si>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</si>
  <si>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</si>
  <si>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</si>
  <si>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</si>
  <si>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</si>
  <si>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</si>
  <si>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</si>
  <si>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</si>
  <si>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</si>
  <si>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</si>
  <si>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</si>
  <si>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</si>
  <si>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</si>
  <si>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</si>
  <si>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</si>
  <si>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</si>
  <si>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</si>
  <si>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</si>
  <si>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</si>
  <si>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</si>
  <si>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</si>
  <si>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</si>
  <si>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</si>
  <si>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</si>
  <si>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</si>
  <si>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</si>
  <si>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</si>
  <si>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</si>
  <si>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</si>
  <si>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</si>
  <si>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</si>
  <si>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</si>
  <si>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</si>
  <si>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</si>
  <si>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</si>
  <si>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</si>
  <si>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</si>
  <si>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</si>
  <si>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</si>
  <si>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</si>
  <si>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</si>
  <si>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</si>
  <si>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</si>
  <si>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</si>
  <si>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</si>
  <si>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</si>
  <si>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</si>
  <si>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</si>
  <si>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</si>
  <si>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</si>
  <si>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</si>
  <si>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</si>
  <si>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</si>
  <si>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</si>
  <si>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</si>
  <si>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</si>
  <si>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</si>
  <si>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</si>
  <si>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</si>
  <si>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</si>
  <si>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</si>
  <si>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</si>
  <si>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</si>
  <si>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</si>
  <si>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</si>
  <si>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</si>
  <si>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</si>
  <si>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</si>
  <si>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</si>
  <si>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</si>
  <si>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</si>
  <si>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</si>
  <si>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</si>
  <si>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</si>
  <si>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</si>
  <si>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</si>
  <si>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</si>
  <si>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</si>
  <si>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</si>
  <si>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</si>
  <si>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</si>
  <si>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</si>
  <si>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</si>
  <si>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</si>
  <si>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</si>
  <si>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</si>
  <si>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</si>
  <si>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</si>
  <si>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</si>
  <si>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</si>
  <si>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</si>
  <si>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</si>
  <si>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</si>
  <si>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</si>
  <si>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</si>
  <si>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</si>
  <si>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</si>
  <si>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</si>
  <si>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</si>
  <si>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</si>
  <si>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</si>
  <si>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</si>
  <si>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</si>
  <si>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</si>
  <si>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</si>
  <si>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</si>
  <si>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</si>
  <si>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</si>
  <si>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</si>
  <si>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</si>
  <si>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</si>
  <si>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</si>
  <si>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</si>
  <si>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</si>
  <si>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</si>
  <si>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</si>
  <si>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</si>
  <si>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</si>
  <si>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</si>
  <si>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</si>
  <si>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</si>
  <si>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</si>
  <si>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</si>
  <si>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</si>
  <si>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</si>
  <si>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</si>
  <si>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</si>
  <si>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</si>
  <si>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</si>
  <si>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</si>
  <si>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</si>
  <si>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</si>
  <si>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</si>
  <si>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</si>
  <si>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</si>
  <si>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</si>
  <si>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</si>
  <si>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</si>
  <si>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</si>
  <si>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</si>
  <si>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</si>
  <si>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</si>
  <si>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</si>
  <si>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</si>
  <si>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</si>
  <si>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</si>
  <si>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</si>
  <si>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</si>
  <si>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</si>
  <si>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</si>
  <si>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</si>
  <si>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</si>
  <si>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</si>
  <si>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</si>
  <si>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</si>
  <si>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</si>
  <si>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</si>
  <si>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</si>
  <si>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</si>
  <si>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</si>
  <si>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</si>
  <si>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</si>
  <si>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</si>
  <si>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</si>
  <si>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</si>
  <si>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</si>
  <si>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</si>
  <si>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</si>
  <si>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</si>
  <si>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</si>
  <si>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</si>
  <si>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</si>
  <si>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</si>
  <si>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</si>
  <si>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</si>
  <si>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</si>
  <si>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</si>
  <si>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</si>
  <si>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</si>
  <si>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</si>
  <si>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</si>
  <si>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</si>
  <si>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</si>
  <si>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</si>
  <si>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</si>
  <si>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</si>
  <si>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</si>
  <si>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</si>
  <si>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</si>
  <si>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</si>
  <si>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</si>
  <si>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</si>
  <si>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</si>
  <si>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</si>
  <si>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</si>
  <si>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</si>
  <si>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</si>
  <si>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</si>
  <si>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</si>
  <si>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</si>
  <si>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</si>
  <si>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</si>
  <si>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</si>
  <si>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</si>
  <si>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</si>
  <si>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</si>
  <si>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</si>
  <si>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</si>
  <si>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</si>
  <si>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</si>
  <si>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</si>
  <si>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</si>
  <si>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</si>
  <si>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</si>
  <si>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</si>
  <si>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</si>
  <si>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</si>
  <si>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</si>
  <si>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</si>
  <si>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</si>
  <si>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</si>
  <si>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</si>
  <si>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</si>
  <si>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</si>
  <si>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</si>
  <si>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</si>
  <si>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</si>
  <si>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</si>
  <si>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</si>
  <si>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</si>
  <si>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</si>
  <si>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</si>
  <si>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</si>
  <si>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</si>
  <si>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</si>
  <si>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</si>
  <si>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</si>
  <si>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</si>
  <si>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</si>
  <si>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</si>
  <si>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</si>
  <si>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</si>
  <si>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</si>
  <si>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</si>
  <si>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</si>
  <si>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</si>
  <si>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</si>
  <si>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</si>
  <si>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</si>
  <si>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</si>
  <si>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</si>
  <si>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</si>
  <si>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</si>
  <si>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</si>
  <si>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</si>
  <si>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</si>
  <si>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</si>
  <si>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</si>
  <si>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</si>
  <si>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</si>
  <si>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</si>
  <si>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</si>
  <si>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</si>
  <si>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</si>
  <si>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</si>
  <si>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</si>
  <si>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</si>
  <si>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</si>
  <si>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</si>
  <si>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</si>
  <si>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</si>
  <si>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</si>
  <si>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</si>
  <si>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</si>
  <si>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</si>
  <si>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</si>
  <si>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</si>
  <si>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</si>
  <si>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</si>
  <si>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</si>
  <si>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</si>
  <si>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</si>
  <si>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</si>
  <si>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</si>
  <si>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</si>
  <si>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</si>
  <si>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</si>
  <si>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</si>
  <si>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</si>
  <si>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</si>
  <si>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</si>
  <si>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</si>
  <si>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</si>
  <si>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</si>
  <si>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</si>
  <si>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</si>
  <si>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</si>
  <si>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</si>
  <si>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</si>
  <si>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</si>
  <si>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</si>
  <si>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</si>
  <si>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</si>
  <si>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</si>
  <si>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</si>
  <si>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</si>
  <si>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</si>
  <si>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</si>
  <si>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</si>
  <si>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</si>
  <si>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</si>
  <si>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</si>
  <si>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</si>
  <si>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</si>
  <si>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</si>
  <si>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</si>
  <si>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</si>
  <si>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</si>
  <si>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</si>
  <si>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</si>
  <si>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</si>
  <si>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</si>
  <si>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</si>
  <si>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</si>
  <si>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</si>
  <si>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</si>
  <si>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</si>
  <si>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</si>
  <si>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</si>
  <si>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</si>
  <si>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</si>
  <si>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</si>
  <si>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</si>
  <si>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</si>
  <si>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</si>
  <si>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</si>
  <si>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</si>
  <si>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</si>
  <si>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</si>
  <si>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</si>
  <si>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</si>
  <si>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</si>
  <si>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</si>
  <si>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</si>
  <si>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</si>
  <si>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</si>
  <si>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</si>
  <si>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</si>
  <si>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</si>
  <si>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</si>
  <si>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</si>
  <si>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</si>
  <si>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</si>
  <si>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</si>
  <si>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</si>
  <si>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</si>
  <si>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</si>
  <si>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</si>
  <si>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</si>
  <si>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</si>
  <si>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</si>
  <si>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</si>
  <si>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</si>
  <si>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</si>
  <si>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</si>
  <si>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</si>
  <si>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</si>
  <si>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</si>
  <si>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</si>
  <si>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</si>
  <si>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</si>
  <si>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</si>
  <si>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</si>
  <si>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</si>
  <si>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</si>
  <si>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</si>
  <si>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</si>
  <si>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</si>
  <si>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</si>
  <si>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</si>
  <si>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</si>
  <si>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</si>
  <si>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</si>
  <si>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</si>
  <si>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</si>
  <si>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</si>
  <si>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</si>
  <si>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</si>
  <si>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</si>
  <si>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</si>
  <si>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</si>
  <si>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</si>
  <si>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</si>
  <si>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</si>
  <si>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</si>
  <si>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</si>
  <si>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</si>
  <si>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</si>
  <si>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</si>
  <si>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</si>
  <si>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</si>
  <si>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</si>
  <si>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</si>
  <si>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</si>
  <si>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</si>
  <si>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</si>
  <si>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</si>
  <si>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</si>
  <si>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</si>
  <si>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</si>
  <si>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</si>
  <si>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</si>
  <si>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</si>
  <si>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</si>
  <si>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</si>
  <si>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</si>
  <si>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</si>
  <si>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</si>
  <si>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</si>
  <si>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</si>
  <si>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</si>
  <si>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</si>
  <si>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</si>
  <si>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</si>
  <si>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</si>
  <si>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</si>
  <si>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</si>
  <si>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</si>
  <si>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</si>
  <si>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</si>
  <si>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</si>
  <si>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</si>
  <si>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</si>
  <si>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</si>
  <si>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</si>
  <si>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</si>
  <si>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</si>
  <si>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</si>
  <si>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</si>
  <si>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</si>
  <si>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</si>
  <si>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</si>
  <si>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</si>
  <si>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</si>
  <si>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</si>
  <si>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</si>
  <si>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</si>
  <si>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</si>
  <si>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</si>
  <si>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</si>
  <si>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</si>
  <si>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</si>
  <si>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</si>
  <si>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</si>
  <si>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</si>
  <si>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</si>
  <si>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</si>
  <si>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</si>
  <si>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</si>
  <si>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</si>
  <si>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</si>
  <si>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</si>
  <si>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</si>
  <si>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</si>
  <si>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</si>
  <si>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</si>
  <si>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</si>
  <si>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</si>
  <si>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</si>
  <si>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</si>
  <si>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</si>
  <si>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</si>
  <si>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</si>
  <si>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</si>
  <si>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</si>
  <si>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</si>
  <si>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</si>
  <si>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</si>
  <si>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</si>
  <si>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</si>
  <si>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</si>
  <si>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</si>
  <si>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</si>
  <si>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</si>
  <si>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</si>
  <si>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</si>
  <si>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</si>
  <si>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</si>
  <si>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</si>
  <si>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</si>
  <si>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</si>
  <si>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</si>
  <si>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</si>
  <si>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</si>
  <si>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</si>
  <si>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</si>
  <si>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</si>
  <si>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</si>
  <si>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</si>
  <si>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</si>
  <si>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</si>
  <si>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</si>
  <si>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</si>
  <si>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</si>
  <si>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</si>
  <si>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</si>
  <si>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</si>
  <si>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</si>
  <si>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</si>
  <si>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</si>
  <si>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</si>
  <si>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</si>
  <si>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</si>
  <si>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</si>
  <si>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</si>
  <si>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</si>
  <si>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</si>
  <si>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</si>
  <si>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</si>
  <si>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</si>
  <si>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</si>
  <si>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</si>
  <si>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</si>
  <si>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</si>
  <si>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</si>
  <si>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</si>
  <si>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</si>
  <si>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</si>
  <si>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</si>
  <si>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</si>
  <si>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</si>
  <si>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</si>
  <si>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</si>
  <si>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</si>
  <si>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</si>
  <si>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</si>
  <si>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</si>
  <si>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</si>
  <si>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</si>
  <si>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</si>
  <si>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</si>
  <si>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</si>
  <si>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</si>
  <si>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</si>
  <si>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</si>
  <si>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</si>
  <si>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</si>
  <si>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</si>
  <si>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</si>
  <si>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</si>
  <si>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</si>
  <si>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</si>
  <si>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</si>
  <si>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</si>
  <si>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</si>
  <si>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</si>
  <si>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</si>
  <si>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</si>
  <si>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</si>
  <si>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</si>
  <si>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</si>
  <si>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</si>
  <si>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</si>
  <si>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</si>
  <si>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</si>
  <si>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</si>
  <si>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</si>
  <si>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</si>
  <si>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</si>
  <si>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</si>
  <si>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</si>
  <si>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</si>
  <si>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</si>
  <si>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</si>
  <si>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</si>
  <si>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</si>
  <si>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</si>
  <si>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</si>
  <si>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</si>
  <si>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</si>
  <si>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</si>
  <si>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</si>
  <si>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</si>
  <si>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</si>
  <si>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</si>
  <si>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</si>
  <si>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</si>
  <si>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</si>
  <si>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</si>
  <si>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</si>
  <si>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</si>
  <si>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</si>
  <si>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</si>
  <si>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</si>
  <si>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</si>
  <si>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</si>
  <si>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</si>
  <si>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</si>
  <si>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</si>
  <si>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</si>
  <si>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</si>
  <si>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</si>
  <si>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</si>
  <si>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</si>
  <si>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</si>
  <si>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</si>
  <si>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</si>
  <si>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</si>
  <si>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</si>
  <si>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</si>
  <si>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</si>
  <si>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</si>
  <si>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</si>
  <si>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</si>
  <si>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</si>
  <si>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</si>
  <si>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</si>
  <si>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</si>
  <si>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</si>
  <si>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</si>
  <si>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</si>
  <si>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</si>
  <si>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</si>
  <si>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</si>
  <si>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</si>
  <si>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</si>
  <si>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</si>
  <si>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</si>
  <si>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</si>
  <si>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</si>
  <si>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</si>
  <si>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</si>
  <si>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</si>
  <si>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</si>
  <si>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</si>
  <si>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</si>
  <si>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</si>
  <si>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</si>
  <si>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</si>
  <si>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</si>
  <si>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</si>
  <si>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</si>
  <si>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</si>
  <si>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</si>
  <si>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</si>
  <si>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</si>
  <si>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</si>
  <si>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</si>
  <si>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</si>
  <si>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</si>
  <si>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</si>
  <si>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</si>
  <si>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</si>
  <si>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</si>
  <si>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</si>
  <si>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</si>
  <si>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</si>
  <si>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</si>
  <si>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</si>
  <si>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</si>
  <si>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</si>
  <si>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</si>
  <si>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</si>
  <si>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</si>
  <si>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</si>
  <si>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</si>
  <si>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</si>
  <si>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</si>
  <si>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</si>
  <si>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</si>
  <si>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</si>
  <si>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</si>
  <si>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</si>
  <si>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</si>
  <si>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</si>
  <si>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</si>
  <si>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</si>
  <si>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</si>
  <si>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</si>
  <si>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</si>
  <si>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</si>
  <si>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</si>
  <si>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</si>
  <si>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</si>
  <si>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</si>
  <si>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</si>
  <si>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</si>
  <si>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</si>
  <si>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</si>
  <si>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</si>
  <si>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</si>
  <si>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</si>
  <si>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</si>
  <si>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</si>
  <si>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</si>
  <si>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</si>
  <si>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</si>
  <si>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</si>
  <si>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</si>
  <si>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</si>
  <si>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</si>
  <si>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</si>
  <si>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</si>
  <si>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</si>
  <si>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</si>
  <si>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</si>
  <si>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</si>
  <si>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</si>
  <si>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</si>
  <si>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</si>
  <si>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</si>
  <si>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</si>
  <si>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</si>
  <si>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</si>
  <si>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</si>
  <si>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</si>
  <si>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</si>
  <si>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</si>
  <si>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</si>
  <si>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</si>
  <si>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</si>
  <si>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</si>
  <si>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</si>
  <si>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</si>
  <si>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</si>
  <si>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</si>
  <si>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</si>
  <si>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</si>
  <si>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</si>
  <si>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</si>
  <si>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</si>
  <si>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</si>
  <si>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</si>
  <si>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</si>
  <si>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</si>
  <si>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</si>
  <si>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</si>
  <si>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</si>
  <si>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</si>
  <si>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</si>
  <si>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</si>
  <si>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</si>
  <si>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</si>
  <si>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</si>
  <si>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</si>
  <si>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</si>
  <si>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</si>
  <si>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</si>
  <si>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</si>
  <si>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</si>
  <si>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</si>
  <si>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</si>
  <si>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</si>
  <si>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</si>
  <si>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</si>
  <si>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</si>
  <si>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</si>
  <si>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</si>
  <si>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</si>
  <si>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</si>
  <si>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</si>
  <si>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</si>
  <si>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</si>
  <si>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</si>
  <si>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</si>
  <si>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</si>
  <si>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</si>
  <si>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</si>
  <si>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</si>
  <si>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</si>
  <si>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</si>
  <si>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</si>
  <si>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</si>
  <si>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</si>
  <si>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</si>
  <si>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</si>
  <si>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</si>
  <si>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</si>
  <si>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</si>
  <si>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</si>
  <si>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</si>
  <si>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</si>
  <si>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</si>
  <si>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</si>
  <si>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</si>
  <si>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</si>
  <si>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</si>
  <si>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</si>
  <si>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</si>
  <si>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</si>
  <si>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</si>
  <si>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</si>
  <si>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</si>
  <si>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</si>
  <si>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</si>
  <si>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</si>
  <si>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</si>
  <si>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</si>
  <si>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</si>
  <si>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</si>
  <si>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</si>
  <si>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</si>
  <si>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</si>
  <si>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</si>
  <si>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</si>
  <si>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</si>
  <si>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</si>
  <si>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</si>
  <si>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</si>
  <si>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</si>
  <si>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</si>
  <si>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</si>
  <si>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</si>
  <si>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</si>
  <si>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</si>
  <si>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</si>
  <si>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</si>
  <si>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</si>
  <si>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</si>
  <si>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</si>
  <si>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</si>
  <si>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</si>
  <si>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</si>
  <si>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</si>
  <si>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</si>
  <si>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</si>
  <si>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</si>
  <si>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</si>
  <si>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</si>
  <si>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</si>
  <si>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</si>
  <si>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</si>
  <si>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</si>
  <si>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</si>
  <si>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</si>
  <si>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</si>
  <si>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</si>
  <si>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</si>
  <si>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</si>
  <si>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</si>
  <si>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</si>
  <si>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</si>
  <si>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</si>
  <si>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</si>
  <si>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</si>
  <si>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</si>
  <si>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</si>
  <si>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</si>
  <si>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</si>
  <si>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</si>
  <si>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</si>
  <si>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</si>
  <si>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</si>
  <si>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</si>
  <si>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</si>
  <si>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</si>
  <si>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</si>
  <si>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</si>
  <si>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</si>
  <si>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</si>
  <si>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</si>
  <si>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</si>
  <si>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</si>
  <si>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</si>
  <si>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</si>
  <si>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</si>
  <si>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</si>
  <si>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</si>
  <si>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</si>
  <si>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</si>
  <si>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</si>
  <si>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</si>
  <si>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</si>
  <si>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</si>
  <si>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</si>
  <si>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</si>
  <si>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</si>
  <si>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</si>
  <si>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</si>
  <si>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</si>
  <si>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</si>
  <si>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</si>
  <si>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</si>
  <si>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</si>
  <si>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</si>
  <si>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</si>
  <si>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</si>
  <si>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</si>
  <si>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</si>
  <si>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</si>
  <si>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</si>
  <si>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</si>
  <si>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</si>
  <si>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</si>
  <si>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</si>
  <si>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</si>
  <si>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</si>
  <si>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</si>
  <si>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</si>
  <si>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</si>
  <si>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</si>
  <si>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</si>
  <si>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</si>
  <si>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</si>
  <si>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</si>
  <si>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</si>
  <si>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</si>
  <si>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</si>
  <si>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</si>
  <si>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</si>
  <si>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</si>
  <si>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</si>
  <si>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</si>
  <si>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</si>
  <si>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</si>
  <si>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</si>
  <si>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</si>
  <si>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</si>
  <si>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</si>
  <si>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</si>
  <si>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</si>
  <si>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</si>
  <si>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</si>
  <si>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</si>
  <si>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</si>
  <si>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</si>
  <si>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</si>
  <si>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</si>
  <si>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</si>
  <si>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</si>
  <si>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</si>
  <si>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</si>
  <si>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</si>
  <si>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</si>
  <si>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</si>
  <si>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</si>
  <si>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</si>
  <si>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</si>
  <si>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</si>
  <si>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</si>
  <si>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</si>
  <si>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</si>
  <si>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</si>
  <si>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</si>
  <si>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</si>
  <si>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</si>
  <si>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</si>
  <si>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</si>
  <si>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</si>
  <si>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</si>
  <si>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</si>
  <si>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</si>
  <si>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</si>
  <si>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</si>
  <si>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</si>
  <si>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</si>
  <si>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</si>
  <si>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</si>
  <si>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</si>
  <si>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</si>
  <si>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</si>
  <si>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</si>
  <si>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</si>
  <si>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</si>
  <si>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</si>
  <si>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</si>
  <si>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</si>
  <si>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</si>
  <si>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</si>
  <si>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</si>
  <si>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</si>
  <si>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</si>
  <si>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</si>
  <si>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</si>
  <si>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</si>
  <si>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</si>
  <si>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</si>
  <si>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</si>
  <si>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</si>
  <si>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</si>
  <si>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</si>
  <si>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</si>
  <si>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</si>
  <si>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</si>
  <si>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</si>
  <si>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</si>
  <si>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</si>
  <si>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</si>
  <si>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</si>
  <si>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</si>
  <si>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</si>
  <si>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</si>
  <si>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</si>
  <si>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</si>
  <si>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</si>
  <si>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</si>
  <si>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</si>
  <si>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</si>
  <si>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</si>
  <si>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</si>
  <si>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</si>
  <si>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</si>
  <si>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</si>
  <si>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</si>
  <si>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</si>
  <si>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</si>
  <si>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</si>
  <si>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</si>
  <si>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</si>
  <si>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</si>
  <si>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</si>
  <si>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</si>
  <si>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</si>
  <si>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</si>
  <si>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</si>
  <si>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</si>
  <si>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</si>
  <si>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</si>
  <si>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</si>
  <si>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</si>
  <si>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</si>
  <si>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</si>
  <si>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</si>
  <si>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</si>
  <si>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</si>
  <si>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</si>
  <si>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</si>
  <si>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</si>
  <si>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</si>
  <si>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</si>
  <si>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</si>
  <si>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</si>
  <si>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</si>
  <si>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</si>
  <si>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</si>
  <si>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</si>
  <si>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</si>
  <si>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</si>
  <si>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</si>
  <si>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</si>
  <si>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</si>
  <si>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</si>
  <si>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</si>
  <si>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</si>
  <si>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</si>
  <si>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</si>
  <si>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</si>
  <si>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</si>
  <si>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</si>
  <si>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</si>
  <si>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</si>
  <si>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</si>
  <si>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</si>
  <si>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</si>
  <si>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</si>
  <si>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</si>
  <si>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</si>
  <si>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</si>
  <si>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</si>
  <si>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</si>
  <si>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</si>
  <si>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</si>
  <si>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</si>
  <si>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</si>
  <si>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</si>
  <si>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</si>
  <si>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</si>
  <si>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</si>
  <si>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</si>
  <si>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</si>
  <si>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</si>
  <si>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</si>
  <si>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</si>
  <si>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</si>
  <si>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</si>
  <si>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</si>
  <si>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</si>
  <si>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</si>
  <si>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</si>
  <si>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</si>
  <si>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</si>
  <si>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</si>
  <si>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</si>
  <si>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</si>
  <si>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</si>
  <si>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</si>
  <si>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</si>
  <si>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</si>
  <si>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</si>
  <si>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</si>
  <si>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</si>
  <si>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</si>
  <si>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</si>
  <si>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</si>
  <si>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</si>
  <si>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</si>
  <si>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</si>
  <si>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</si>
  <si>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</si>
  <si>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</si>
  <si>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</si>
  <si>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</si>
  <si>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</si>
  <si>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</si>
  <si>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</si>
  <si>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</si>
  <si>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</si>
  <si>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</si>
  <si>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</si>
  <si>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</si>
  <si>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</si>
  <si>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</si>
  <si>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</si>
  <si>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</si>
  <si>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</si>
  <si>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</si>
  <si>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</si>
  <si>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</si>
  <si>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</si>
  <si>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</si>
  <si>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</si>
  <si>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</si>
  <si>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</si>
  <si>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</si>
  <si>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</si>
  <si>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</si>
  <si>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</si>
  <si>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</si>
  <si>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</si>
  <si>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</si>
  <si>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</si>
  <si>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</si>
  <si>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</si>
  <si>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</si>
  <si>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</si>
  <si>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</si>
  <si>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</si>
  <si>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</si>
  <si>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</si>
  <si>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</si>
  <si>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</si>
  <si>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</si>
  <si>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</si>
  <si>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</si>
  <si>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</si>
  <si>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</si>
  <si>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</si>
  <si>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</si>
  <si>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</si>
  <si>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</si>
  <si>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</si>
  <si>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</si>
  <si>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</si>
  <si>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</si>
  <si>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</si>
  <si>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</si>
  <si>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</si>
  <si>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</si>
  <si>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</si>
  <si>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</si>
  <si>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</si>
  <si>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</si>
  <si>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</si>
  <si>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</si>
  <si>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</si>
  <si>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</si>
  <si>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</si>
  <si>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</si>
  <si>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</si>
  <si>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</si>
  <si>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</si>
  <si>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</si>
  <si>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</si>
  <si>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</si>
  <si>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</si>
  <si>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</si>
  <si>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</si>
  <si>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</si>
  <si>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</si>
  <si>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</si>
  <si>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</si>
  <si>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</si>
  <si>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</si>
  <si>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</si>
  <si>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</si>
  <si>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</si>
  <si>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</si>
  <si>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</si>
  <si>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</si>
  <si>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</si>
  <si>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</si>
  <si>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</si>
  <si>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</si>
  <si>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</si>
  <si>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</si>
  <si>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</si>
  <si>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</si>
  <si>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</si>
  <si>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</si>
  <si>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</si>
  <si>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</si>
  <si>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</si>
  <si>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</si>
  <si>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</si>
  <si>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</si>
  <si>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</si>
  <si>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</si>
  <si>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</si>
  <si>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</si>
  <si>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</si>
  <si>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</si>
  <si>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</si>
  <si>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</si>
  <si>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</si>
  <si>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</si>
  <si>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</si>
  <si>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</si>
  <si>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</si>
  <si>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</si>
  <si>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</si>
  <si>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</si>
  <si>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</si>
  <si>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</si>
  <si>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</si>
  <si>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</si>
  <si>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</si>
  <si>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</si>
  <si>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</si>
  <si>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</si>
  <si>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</si>
  <si>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</si>
  <si>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</si>
  <si>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</si>
  <si>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</si>
  <si>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</si>
  <si>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</si>
  <si>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</si>
  <si>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</si>
  <si>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</si>
  <si>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</si>
  <si>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</si>
  <si>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</si>
  <si>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</si>
  <si>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</si>
  <si>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</si>
  <si>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</si>
  <si>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</si>
  <si>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</si>
  <si>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</si>
  <si>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</si>
  <si>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</si>
  <si>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</si>
  <si>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</si>
  <si>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</si>
  <si>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</si>
  <si>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</si>
  <si>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</si>
  <si>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</si>
  <si>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</si>
  <si>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</si>
  <si>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</si>
  <si>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</si>
  <si>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</si>
  <si>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</si>
  <si>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</si>
  <si>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</si>
  <si>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</si>
  <si>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</si>
  <si>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</si>
  <si>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</si>
  <si>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</si>
  <si>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</si>
  <si>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</si>
  <si>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</si>
  <si>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</si>
  <si>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</si>
  <si>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</si>
  <si>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</si>
  <si>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</si>
  <si>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</si>
  <si>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</si>
  <si>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</si>
  <si>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</si>
  <si>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</si>
  <si>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</si>
  <si>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</si>
  <si>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</si>
  <si>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</si>
  <si>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</si>
  <si>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</si>
  <si>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</si>
  <si>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</si>
  <si>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</si>
  <si>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</si>
  <si>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</si>
  <si>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</si>
  <si>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</si>
  <si>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</si>
  <si>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</si>
  <si>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</si>
  <si>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</si>
  <si>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</si>
  <si>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</si>
  <si>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</si>
  <si>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</si>
  <si>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</si>
  <si>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</si>
  <si>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</si>
  <si>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</si>
  <si>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</si>
  <si>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</si>
  <si>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</si>
  <si>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</si>
  <si>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</si>
  <si>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</si>
  <si>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</si>
  <si>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</si>
  <si>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</si>
  <si>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</si>
  <si>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</si>
  <si>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</si>
  <si>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</si>
  <si>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</si>
  <si>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</si>
  <si>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</si>
  <si>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</si>
  <si>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</si>
  <si>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</si>
  <si>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</si>
  <si>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</si>
  <si>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</si>
  <si>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</si>
  <si>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</si>
  <si>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</si>
  <si>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</si>
  <si>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</si>
  <si>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</si>
  <si>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</si>
  <si>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</si>
  <si>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</si>
  <si>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</si>
  <si>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</si>
  <si>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</si>
  <si>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</si>
  <si>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</si>
  <si>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</si>
  <si>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</si>
  <si>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</si>
  <si>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</si>
  <si>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</si>
  <si>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</si>
  <si>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</si>
  <si>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</si>
  <si>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</si>
  <si>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</si>
  <si>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</si>
  <si>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</si>
  <si>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</si>
  <si>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</si>
  <si>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</si>
  <si>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</si>
  <si>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</si>
  <si>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</si>
  <si>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</si>
  <si>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</si>
  <si>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</si>
  <si>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</si>
  <si>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</si>
  <si>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</si>
  <si>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</si>
  <si>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</si>
  <si>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</si>
  <si>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</si>
  <si>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</si>
  <si>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</si>
  <si>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</si>
  <si>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</si>
  <si>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</si>
  <si>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</si>
  <si>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</si>
  <si>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</si>
  <si>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</si>
  <si>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</si>
  <si>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</si>
  <si>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</si>
  <si>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</si>
  <si>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</si>
  <si>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</si>
  <si>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</si>
  <si>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</si>
  <si>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</si>
  <si>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</si>
  <si>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</si>
  <si>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</si>
  <si>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</si>
  <si>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</si>
  <si>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</si>
  <si>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</si>
  <si>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</si>
  <si>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</si>
  <si>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</si>
  <si>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</si>
  <si>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</si>
  <si>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</si>
  <si>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</si>
  <si>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</si>
  <si>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</si>
  <si>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</si>
  <si>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</si>
  <si>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</si>
  <si>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</si>
  <si>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</si>
  <si>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</si>
  <si>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</si>
  <si>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</si>
  <si>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</si>
  <si>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</si>
  <si>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</si>
  <si>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</si>
  <si>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</si>
  <si>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</si>
  <si>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</si>
  <si>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</si>
  <si>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</si>
  <si>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</si>
  <si>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</si>
  <si>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</si>
  <si>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</si>
  <si>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</si>
  <si>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</si>
  <si>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</si>
  <si>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</si>
  <si>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</si>
  <si>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</si>
  <si>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</si>
  <si>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</si>
  <si>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</si>
  <si>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</si>
  <si>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</si>
  <si>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</si>
  <si>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</si>
  <si>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</si>
  <si>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</si>
  <si>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</si>
  <si>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</si>
  <si>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</si>
  <si>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</si>
  <si>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</si>
  <si>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</si>
  <si>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</si>
  <si>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</si>
  <si>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</si>
  <si>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</si>
  <si>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</si>
  <si>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</si>
  <si>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</si>
  <si>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</si>
  <si>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</si>
  <si>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</si>
  <si>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</si>
  <si>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</si>
  <si>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</si>
  <si>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</si>
  <si>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</si>
  <si>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</si>
  <si>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</si>
  <si>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</si>
  <si>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</si>
  <si>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</si>
  <si>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</si>
  <si>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</si>
  <si>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</si>
  <si>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</si>
  <si>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</si>
  <si>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</si>
  <si>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</si>
  <si>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</si>
  <si>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</si>
  <si>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</si>
  <si>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</si>
  <si>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</si>
  <si>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</si>
  <si>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</si>
  <si>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</si>
  <si>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</si>
  <si>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</si>
  <si>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</si>
  <si>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</si>
  <si>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</si>
  <si>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</si>
  <si>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</si>
  <si>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</si>
  <si>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</si>
  <si>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</si>
  <si>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</si>
  <si>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</si>
  <si>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</si>
  <si>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</si>
  <si>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</si>
  <si>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</si>
  <si>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</si>
  <si>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</si>
  <si>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</si>
  <si>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</si>
  <si>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</si>
  <si>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</si>
  <si>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</si>
  <si>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</si>
  <si>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</si>
  <si>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</si>
  <si>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</si>
  <si>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</si>
  <si>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</si>
  <si>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</si>
  <si>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</si>
  <si>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</si>
  <si>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</si>
  <si>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</si>
  <si>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</si>
  <si>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</si>
  <si>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</si>
  <si>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</si>
  <si>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</si>
  <si>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</si>
  <si>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</si>
  <si>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</si>
  <si>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</si>
  <si>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</si>
  <si>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</si>
  <si>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</si>
  <si>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</si>
  <si>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</si>
  <si>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</si>
  <si>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</si>
  <si>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</si>
  <si>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</si>
  <si>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</si>
  <si>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</si>
  <si>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</si>
  <si>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</si>
  <si>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</si>
  <si>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</si>
  <si>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</si>
  <si>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</si>
  <si>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</si>
  <si>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</si>
  <si>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</si>
  <si>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</si>
  <si>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</si>
  <si>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</si>
  <si>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</si>
  <si>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</si>
  <si>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</si>
  <si>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</si>
  <si>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</si>
  <si>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</si>
  <si>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</si>
  <si>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</si>
  <si>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</si>
  <si>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</si>
  <si>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</si>
  <si>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</si>
  <si>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</si>
  <si>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</si>
  <si>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</si>
  <si>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</si>
  <si>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</si>
  <si>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</si>
  <si>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</si>
  <si>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</si>
  <si>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</si>
  <si>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</si>
  <si>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</si>
  <si>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</si>
  <si>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</si>
  <si>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</si>
  <si>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</si>
  <si>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</si>
  <si>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</si>
  <si>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</si>
  <si>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</si>
  <si>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</si>
  <si>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</si>
  <si>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</si>
  <si>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</si>
  <si>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</si>
  <si>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</si>
  <si>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</si>
  <si>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</si>
  <si>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</si>
  <si>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</si>
  <si>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</si>
  <si>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</si>
  <si>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</si>
  <si>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</si>
  <si>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</si>
  <si>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</si>
  <si>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</si>
  <si>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</si>
  <si>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</si>
  <si>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</si>
  <si>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</si>
  <si>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</si>
  <si>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</si>
  <si>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</si>
  <si>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</si>
  <si>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</si>
  <si>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</si>
  <si>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</si>
  <si>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</si>
  <si>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</si>
  <si>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</si>
  <si>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</si>
  <si>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</si>
  <si>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</si>
  <si>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</si>
  <si>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</si>
  <si>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</si>
  <si>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</si>
  <si>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</si>
  <si>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</si>
  <si>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</si>
  <si>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</si>
  <si>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</si>
  <si>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</si>
  <si>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</si>
  <si>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</si>
  <si>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</si>
  <si>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</si>
  <si>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</si>
  <si>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</si>
  <si>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</si>
  <si>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</si>
  <si>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</si>
  <si>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</si>
  <si>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</si>
  <si>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</si>
  <si>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</si>
  <si>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</si>
  <si>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</si>
  <si>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</si>
  <si>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</si>
  <si>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</si>
  <si>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</si>
  <si>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</si>
  <si>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</si>
  <si>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</si>
  <si>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</si>
  <si>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</si>
  <si>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</si>
  <si>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</si>
  <si>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</si>
  <si>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</si>
  <si>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</si>
  <si>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</si>
  <si>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</si>
  <si>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</si>
  <si>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</si>
  <si>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</si>
  <si>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</si>
  <si>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</si>
  <si>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</si>
  <si>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</si>
  <si>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</si>
  <si>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</si>
  <si>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</si>
  <si>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</si>
  <si>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</si>
  <si>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</si>
  <si>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</si>
  <si>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</si>
  <si>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</si>
  <si>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</si>
  <si>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</si>
  <si>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</si>
  <si>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</si>
  <si>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</si>
  <si>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</si>
  <si>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</si>
  <si>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</si>
  <si>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</si>
  <si>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</si>
  <si>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</si>
  <si>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</si>
  <si>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</si>
  <si>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</si>
  <si>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</si>
  <si>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</si>
  <si>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</si>
  <si>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</si>
  <si>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</si>
  <si>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</si>
  <si>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</si>
  <si>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</si>
  <si>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</si>
  <si>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</si>
  <si>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</si>
  <si>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</si>
  <si>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</si>
  <si>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</si>
  <si>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</si>
  <si>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</si>
  <si>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</si>
  <si>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</si>
  <si>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</si>
  <si>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</si>
  <si>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</si>
  <si>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</si>
  <si>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</si>
  <si>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</si>
  <si>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</si>
  <si>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</si>
  <si>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</si>
  <si>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</si>
  <si>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</si>
  <si>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</si>
  <si>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</si>
  <si>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</si>
  <si>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</si>
  <si>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</si>
  <si>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</si>
  <si>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</si>
  <si>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</si>
  <si>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</si>
  <si>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</si>
  <si>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</si>
  <si>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</si>
  <si>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</si>
  <si>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</si>
  <si>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</si>
  <si>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</si>
  <si>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</si>
  <si>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</si>
  <si>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</si>
  <si>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</si>
  <si>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</si>
  <si>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</si>
  <si>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</si>
  <si>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</si>
  <si>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</si>
  <si>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</si>
  <si>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</si>
  <si>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</si>
  <si>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</si>
  <si>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</si>
  <si>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</si>
  <si>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</si>
  <si>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</si>
  <si>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</si>
  <si>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</si>
  <si>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</si>
  <si>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</si>
  <si>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</si>
  <si>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</si>
  <si>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</si>
  <si>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</si>
  <si>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</si>
  <si>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</si>
  <si>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</si>
  <si>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</si>
  <si>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</si>
  <si>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</si>
  <si>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</si>
  <si>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</si>
  <si>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</si>
  <si>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</si>
  <si>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</si>
  <si>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</si>
  <si>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</si>
  <si>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</si>
  <si>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</si>
  <si>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</si>
  <si>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</si>
  <si>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</si>
  <si>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</si>
  <si>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</si>
  <si>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</si>
  <si>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</si>
  <si>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</si>
  <si>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</si>
  <si>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</si>
  <si>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</si>
  <si>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</si>
  <si>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</si>
  <si>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</si>
  <si>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</si>
  <si>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</si>
  <si>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</si>
  <si>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</si>
  <si>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</si>
  <si>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</si>
  <si>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</si>
  <si>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</si>
  <si>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</si>
  <si>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</si>
  <si>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</si>
  <si>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</si>
  <si>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</si>
  <si>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</si>
  <si>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</si>
  <si>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</si>
  <si>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</si>
  <si>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</si>
  <si>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</si>
  <si>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</si>
  <si>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</si>
  <si>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</si>
  <si>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</si>
  <si>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</si>
  <si>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</si>
  <si>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</si>
  <si>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</si>
  <si>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</si>
  <si>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</si>
  <si>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</si>
  <si>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</si>
  <si>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</si>
  <si>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</si>
  <si>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</si>
  <si>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</si>
  <si>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</si>
  <si>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</si>
  <si>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</si>
  <si>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</si>
  <si>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</si>
  <si>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</si>
  <si>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</si>
  <si>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</si>
  <si>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</si>
  <si>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</si>
  <si>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</si>
  <si>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</si>
  <si>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</si>
  <si>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</si>
  <si>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</si>
  <si>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</si>
  <si>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</si>
  <si>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</si>
  <si>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</si>
  <si>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</si>
  <si>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</si>
  <si>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</si>
  <si>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</si>
  <si>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</si>
  <si>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</si>
  <si>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</si>
  <si>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</si>
  <si>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</si>
  <si>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</si>
  <si>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</si>
  <si>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</si>
  <si>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</si>
  <si>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</si>
  <si>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</si>
  <si>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</si>
  <si>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</si>
  <si>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</si>
  <si>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</si>
  <si>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</si>
  <si>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</si>
  <si>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</si>
  <si>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</si>
  <si>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</si>
  <si>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</si>
  <si>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</si>
  <si>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</si>
  <si>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</si>
  <si>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</si>
  <si>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</si>
  <si>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</si>
  <si>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</si>
  <si>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</si>
  <si>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</si>
  <si>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</si>
  <si>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</si>
  <si>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</si>
  <si>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</si>
  <si>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</si>
  <si>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</si>
  <si>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</si>
  <si>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</si>
  <si>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</si>
  <si>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</si>
  <si>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</si>
  <si>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</si>
  <si>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</si>
  <si>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</si>
  <si>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</si>
  <si>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</si>
  <si>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</si>
  <si>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</si>
  <si>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</si>
  <si>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</si>
  <si>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</si>
  <si>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</si>
  <si>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</si>
  <si>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</si>
  <si>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</si>
  <si>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</si>
  <si>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</si>
  <si>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</si>
  <si>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</si>
  <si>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</si>
  <si>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</si>
  <si>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</si>
  <si>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</si>
  <si>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</si>
  <si>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</si>
  <si>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</si>
  <si>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</si>
  <si>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</si>
  <si>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</si>
  <si>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</si>
  <si>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</si>
  <si>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</si>
  <si>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</si>
  <si>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</si>
  <si>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</si>
  <si>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</si>
  <si>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</si>
  <si>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</si>
  <si>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</si>
  <si>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</si>
  <si>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</si>
  <si>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</si>
  <si>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</si>
  <si>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</si>
  <si>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</si>
  <si>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</si>
  <si>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</si>
  <si>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</si>
  <si>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</si>
  <si>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</si>
  <si>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</si>
  <si>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</si>
  <si>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</si>
  <si>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</si>
  <si>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</si>
  <si>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</si>
  <si>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</si>
  <si>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</si>
  <si>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</si>
  <si>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</si>
  <si>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</si>
  <si>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</si>
  <si>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</si>
  <si>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</si>
  <si>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</si>
  <si>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</si>
  <si>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</si>
  <si>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</si>
  <si>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</si>
  <si>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</si>
  <si>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</si>
  <si>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</si>
  <si>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</si>
  <si>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</si>
  <si>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</si>
  <si>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</si>
  <si>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</si>
  <si>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</si>
  <si>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</si>
  <si>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</si>
  <si>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</si>
  <si>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</si>
  <si>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</si>
  <si>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</si>
  <si>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</si>
  <si>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</si>
  <si>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</si>
  <si>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</si>
  <si>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</si>
  <si>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</si>
  <si>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</si>
  <si>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</si>
  <si>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</si>
  <si>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</si>
  <si>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</si>
  <si>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</si>
  <si>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</si>
  <si>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</si>
  <si>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</si>
  <si>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</si>
  <si>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</si>
  <si>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</si>
  <si>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</si>
  <si>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</si>
  <si>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</si>
  <si>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</si>
  <si>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</si>
  <si>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</si>
  <si>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</si>
  <si>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</si>
  <si>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</si>
  <si>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</si>
  <si>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</si>
  <si>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</si>
  <si>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</si>
  <si>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</si>
  <si>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</si>
  <si>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</si>
  <si>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</si>
  <si>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</si>
  <si>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</si>
  <si>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</si>
  <si>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</si>
  <si>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</si>
  <si>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</si>
  <si>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</si>
  <si>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</si>
  <si>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</si>
  <si>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</si>
  <si>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</si>
  <si>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</si>
  <si>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</si>
  <si>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</si>
  <si>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</si>
  <si>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</si>
  <si>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</si>
  <si>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</si>
  <si>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</si>
  <si>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</si>
  <si>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</si>
  <si>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</si>
  <si>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</si>
  <si>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</si>
  <si>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</si>
  <si>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</si>
  <si>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</si>
  <si>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</si>
  <si>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</si>
  <si>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</si>
  <si>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</si>
  <si>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</si>
  <si>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</si>
  <si>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</si>
  <si>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</si>
  <si>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</si>
  <si>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</si>
  <si>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</si>
  <si>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</si>
  <si>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</si>
  <si>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</si>
  <si>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</si>
  <si>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</si>
  <si>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</si>
  <si>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</si>
  <si>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</si>
  <si>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</si>
  <si>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</si>
  <si>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</si>
  <si>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</si>
  <si>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</si>
  <si>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</si>
  <si>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</si>
  <si>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</si>
  <si>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</si>
  <si>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</si>
  <si>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</si>
  <si>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</si>
  <si>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</si>
  <si>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</si>
  <si>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</si>
  <si>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</si>
  <si>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</si>
  <si>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</si>
  <si>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</si>
  <si>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</si>
  <si>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</si>
  <si>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</si>
  <si>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</si>
  <si>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</si>
  <si>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</si>
  <si>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</si>
  <si>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</si>
  <si>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</si>
  <si>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</si>
  <si>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</si>
  <si>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</si>
  <si>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</si>
  <si>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</si>
  <si>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</si>
  <si>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</si>
  <si>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</si>
  <si>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</si>
  <si>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</si>
  <si>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</si>
  <si>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</si>
  <si>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</si>
  <si>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</si>
  <si>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</si>
  <si>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</si>
  <si>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</si>
  <si>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</si>
  <si>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</si>
  <si>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</si>
  <si>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</si>
  <si>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</si>
  <si>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</si>
  <si>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</si>
  <si>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</si>
  <si>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</si>
  <si>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</si>
  <si>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</si>
  <si>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</si>
  <si>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</si>
  <si>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</si>
  <si>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</si>
  <si>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</si>
  <si>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</si>
  <si>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</si>
  <si>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</si>
  <si>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</si>
  <si>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</si>
  <si>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</si>
  <si>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</si>
  <si>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</si>
  <si>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</si>
  <si>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</si>
  <si>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</si>
  <si>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</si>
  <si>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</si>
  <si>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</si>
  <si>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</si>
  <si>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</si>
  <si>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</si>
  <si>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</si>
  <si>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</si>
  <si>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</si>
  <si>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</si>
  <si>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</si>
  <si>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</si>
  <si>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</si>
  <si>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</si>
  <si>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</si>
  <si>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</si>
  <si>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</si>
  <si>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</si>
  <si>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</si>
  <si>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</si>
  <si>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</si>
  <si>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</si>
  <si>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</si>
  <si>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</si>
  <si>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</si>
  <si>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</si>
  <si>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</si>
  <si>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</si>
  <si>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</si>
  <si>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</si>
  <si>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</si>
  <si>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</si>
  <si>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</si>
  <si>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</si>
  <si>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</si>
  <si>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</si>
  <si>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</si>
  <si>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</si>
  <si>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</si>
  <si>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</si>
  <si>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</si>
  <si>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</si>
  <si>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</si>
  <si>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</si>
  <si>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</si>
  <si>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</si>
  <si>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</si>
  <si>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</si>
  <si>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</si>
  <si>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</si>
  <si>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</si>
  <si>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</si>
  <si>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</si>
  <si>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</si>
  <si>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</si>
  <si>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</si>
  <si>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</si>
  <si>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</si>
  <si>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</si>
  <si>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</si>
  <si>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</si>
  <si>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</si>
  <si>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</si>
  <si>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</si>
  <si>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</si>
  <si>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</si>
  <si>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</si>
  <si>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</si>
  <si>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</si>
  <si>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</si>
  <si>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</si>
  <si>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</si>
  <si>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</si>
  <si>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</si>
  <si>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</si>
  <si>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</si>
  <si>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</si>
  <si>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</si>
  <si>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</si>
  <si>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</si>
  <si>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</si>
  <si>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</si>
  <si>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</si>
  <si>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</si>
  <si>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</si>
  <si>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</si>
  <si>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</si>
  <si>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</si>
  <si>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</si>
  <si>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</si>
  <si>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</si>
  <si>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</si>
  <si>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</si>
  <si>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</si>
  <si>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</si>
  <si>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</si>
  <si>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</si>
  <si>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</si>
  <si>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</si>
  <si>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</si>
  <si>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</si>
  <si>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</si>
  <si>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</si>
  <si>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</si>
  <si>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</si>
  <si>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</si>
  <si>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</si>
  <si>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</si>
  <si>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</si>
  <si>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</si>
  <si>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</si>
  <si>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</si>
  <si>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</si>
  <si>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</si>
  <si>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</si>
  <si>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</si>
  <si>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</si>
  <si>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</si>
  <si>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</si>
  <si>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</si>
  <si>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</si>
  <si>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</si>
  <si>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</si>
  <si>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</si>
  <si>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</si>
  <si>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</si>
  <si>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</si>
  <si>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</si>
  <si>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</si>
  <si>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</si>
  <si>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</si>
  <si>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</si>
  <si>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</si>
  <si>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</si>
  <si>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</si>
  <si>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</si>
  <si>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</si>
  <si>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</si>
  <si>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</si>
  <si>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</si>
  <si>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</si>
  <si>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</si>
  <si>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</si>
  <si>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</si>
  <si>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</si>
  <si>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</si>
  <si>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</si>
  <si>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</si>
  <si>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</si>
  <si>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</si>
  <si>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</si>
  <si>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</si>
  <si>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</si>
  <si>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</si>
  <si>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</si>
  <si>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</si>
  <si>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</si>
  <si>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</si>
  <si>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</si>
  <si>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</si>
  <si>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</si>
  <si>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</si>
  <si>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</si>
  <si>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</si>
  <si>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</si>
  <si>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</si>
  <si>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</si>
  <si>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</si>
  <si>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</si>
  <si>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</si>
  <si>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</si>
  <si>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</si>
  <si>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</si>
  <si>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</si>
  <si>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</si>
  <si>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</si>
  <si>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</si>
  <si>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</si>
  <si>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</si>
  <si>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</si>
  <si>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</si>
  <si>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</si>
  <si>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</si>
  <si>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</si>
  <si>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</si>
  <si>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</si>
  <si>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</si>
  <si>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</si>
  <si>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</si>
  <si>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</si>
  <si>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</si>
  <si>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</si>
  <si>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</si>
  <si>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</si>
  <si>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</si>
  <si>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</si>
  <si>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</si>
  <si>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</si>
  <si>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</si>
  <si>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</si>
  <si>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</si>
  <si>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</si>
  <si>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</si>
  <si>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</si>
  <si>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</si>
  <si>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</si>
  <si>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</si>
  <si>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</si>
  <si>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</si>
  <si>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</si>
  <si>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</si>
  <si>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</si>
  <si>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</si>
  <si>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</si>
  <si>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</si>
  <si>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</si>
  <si>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</si>
  <si>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</si>
  <si>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</si>
  <si>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</si>
  <si>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</si>
  <si>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</si>
  <si>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</si>
  <si>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</si>
  <si>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</si>
  <si>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</si>
  <si>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</si>
  <si>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</si>
  <si>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</si>
  <si>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</si>
  <si>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</si>
  <si>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</si>
  <si>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</si>
  <si>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</si>
  <si>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</si>
  <si>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</si>
  <si>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</si>
  <si>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</si>
  <si>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</si>
  <si>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</si>
  <si>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</si>
  <si>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</si>
  <si>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</si>
  <si>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</si>
  <si>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</si>
  <si>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</si>
  <si>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</si>
  <si>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</si>
  <si>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</si>
  <si>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</si>
  <si>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</si>
  <si>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</si>
  <si>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</si>
  <si>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</si>
  <si>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</si>
  <si>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</si>
  <si>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</si>
  <si>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</si>
  <si>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</si>
  <si>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</si>
  <si>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</si>
  <si>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</si>
  <si>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</si>
  <si>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</si>
  <si>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</si>
  <si>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</si>
  <si>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</si>
  <si>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</si>
  <si>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</si>
  <si>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</si>
  <si>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</si>
  <si>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</si>
  <si>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</si>
  <si>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</si>
  <si>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</si>
  <si>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</si>
  <si>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</si>
  <si>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</si>
  <si>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</si>
  <si>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</si>
  <si>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</si>
  <si>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</si>
  <si>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</si>
  <si>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</si>
  <si>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</si>
  <si>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</si>
  <si>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</si>
  <si>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</si>
  <si>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</si>
  <si>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</si>
  <si>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</si>
  <si>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</si>
  <si>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</si>
  <si>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</si>
  <si>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</si>
  <si>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</si>
  <si>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</si>
  <si>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</si>
  <si>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</si>
  <si>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</si>
  <si>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</si>
  <si>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</si>
  <si>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</si>
  <si>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</si>
  <si>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</si>
  <si>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</si>
  <si>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</si>
  <si>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</si>
  <si>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</si>
  <si>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</si>
  <si>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</si>
  <si>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</si>
  <si>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</si>
  <si>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</si>
  <si>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</si>
  <si>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</si>
  <si>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</si>
  <si>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</si>
  <si>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</si>
  <si>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</si>
  <si>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</si>
  <si>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</si>
  <si>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</si>
  <si>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</si>
  <si>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</si>
  <si>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</si>
  <si>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</si>
  <si>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</si>
  <si>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</si>
  <si>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</si>
  <si>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</si>
  <si>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</si>
  <si>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</si>
  <si>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</si>
  <si>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</si>
  <si>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</si>
  <si>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</si>
  <si>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</si>
  <si>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</si>
  <si>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</si>
  <si>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</si>
  <si>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</si>
  <si>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</si>
  <si>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</si>
  <si>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</si>
  <si>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</si>
  <si>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</si>
  <si>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</si>
  <si>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</si>
  <si>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</si>
  <si>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</si>
  <si>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</si>
  <si>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</si>
  <si>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</si>
  <si>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</si>
  <si>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</si>
  <si>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</si>
  <si>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</si>
  <si>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</si>
  <si>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</si>
  <si>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</si>
  <si>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</si>
  <si>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</si>
  <si>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</si>
  <si>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</si>
  <si>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</si>
  <si>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</si>
  <si>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</si>
  <si>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</si>
  <si>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</si>
  <si>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</si>
  <si>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</si>
  <si>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</si>
  <si>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</si>
  <si>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</si>
  <si>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</si>
  <si>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</si>
  <si>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</si>
  <si>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</si>
  <si>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</si>
  <si>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</si>
  <si>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</si>
  <si>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</si>
  <si>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</si>
  <si>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</si>
  <si>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</si>
  <si>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</si>
  <si>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</si>
  <si>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</si>
  <si>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</si>
  <si>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</si>
  <si>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</si>
  <si>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</si>
  <si>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</si>
  <si>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</si>
  <si>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</si>
  <si>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</si>
  <si>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</si>
  <si>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</si>
  <si>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</si>
  <si>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</si>
  <si>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</si>
  <si>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</si>
  <si>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</si>
  <si>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</si>
  <si>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</si>
  <si>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</si>
  <si>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</si>
  <si>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</si>
  <si>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</si>
  <si>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</si>
  <si>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</si>
  <si>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</si>
  <si>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</si>
  <si>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</si>
  <si>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</si>
  <si>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</si>
  <si>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</si>
  <si>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</si>
  <si>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</si>
  <si>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</si>
  <si>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</si>
  <si>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</si>
  <si>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</si>
  <si>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</si>
  <si>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</si>
  <si>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</si>
  <si>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</si>
  <si>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</si>
  <si>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</si>
  <si>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</si>
  <si>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</si>
  <si>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</si>
  <si>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</si>
  <si>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</si>
  <si>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</si>
  <si>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</si>
  <si>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</si>
  <si>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</si>
  <si>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</si>
  <si>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</si>
  <si>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</si>
  <si>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</si>
  <si>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</si>
  <si>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</si>
  <si>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</si>
  <si>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</si>
  <si>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</si>
  <si>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</si>
  <si>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</si>
  <si>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</si>
  <si>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</si>
  <si>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</si>
  <si>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</si>
  <si>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</si>
  <si>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</si>
  <si>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</si>
  <si>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</si>
  <si>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</si>
  <si>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</si>
  <si>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</si>
  <si>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</si>
  <si>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</si>
  <si>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</si>
  <si>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</si>
  <si>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</si>
  <si>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</si>
  <si>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</si>
  <si>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</si>
  <si>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</si>
  <si>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</si>
  <si>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</si>
  <si>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</si>
  <si>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</si>
  <si>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</si>
  <si>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</si>
  <si>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</si>
  <si>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</si>
  <si>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</si>
  <si>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</si>
  <si>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</si>
  <si>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</si>
  <si>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</si>
  <si>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</si>
  <si>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</si>
  <si>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</si>
  <si>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</si>
  <si>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</si>
  <si>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</si>
  <si>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</si>
  <si>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</si>
  <si>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</si>
  <si>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</si>
  <si>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</si>
  <si>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</si>
  <si>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</si>
  <si>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</si>
  <si>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</si>
  <si>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</si>
  <si>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</si>
  <si>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</si>
  <si>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</si>
  <si>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</si>
  <si>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</si>
  <si>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</si>
  <si>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</si>
  <si>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</si>
  <si>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</si>
  <si>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</si>
  <si>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</si>
  <si>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</si>
  <si>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</si>
  <si>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</si>
  <si>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</si>
  <si>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</si>
  <si>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</si>
  <si>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</si>
  <si>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</si>
  <si>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</si>
  <si>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</si>
  <si>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</si>
  <si>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</si>
  <si>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</si>
  <si>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</si>
  <si>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</si>
  <si>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</si>
  <si>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</si>
  <si>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</si>
  <si>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</si>
  <si>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</si>
  <si>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</si>
  <si>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</si>
  <si>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</si>
  <si>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</si>
  <si>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</si>
  <si>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</si>
  <si>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</si>
  <si>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</si>
  <si>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</si>
  <si>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</si>
  <si>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</si>
  <si>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</si>
  <si>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</si>
  <si>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</si>
  <si>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</si>
  <si>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</si>
  <si>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</si>
  <si>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</si>
  <si>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</si>
  <si>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</si>
  <si>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</si>
  <si>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</si>
  <si>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</si>
  <si>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</si>
  <si>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</si>
  <si>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</si>
  <si>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</si>
  <si>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</si>
  <si>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</si>
  <si>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</si>
  <si>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</si>
  <si>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</si>
  <si>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</si>
  <si>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</si>
  <si>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</si>
  <si>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</si>
  <si>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</si>
  <si>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</si>
  <si>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</si>
  <si>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</si>
  <si>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</si>
  <si>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</si>
  <si>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</si>
  <si>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</si>
  <si>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</si>
  <si>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</si>
  <si>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</si>
  <si>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</si>
  <si>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</si>
  <si>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</si>
  <si>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</si>
  <si>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</si>
  <si>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</si>
  <si>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</si>
  <si>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</si>
  <si>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</si>
  <si>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</si>
  <si>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</si>
  <si>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</si>
  <si>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</si>
  <si>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</si>
  <si>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</si>
  <si>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</si>
  <si>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</si>
  <si>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</si>
  <si>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</si>
  <si>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</si>
  <si>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</si>
  <si>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</si>
  <si>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</si>
  <si>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</si>
  <si>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</si>
  <si>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</si>
  <si>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</si>
  <si>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</si>
  <si>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</si>
  <si>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</si>
  <si>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</si>
  <si>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</si>
  <si>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</si>
  <si>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</si>
  <si>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</si>
  <si>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</si>
  <si>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</si>
  <si>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</si>
  <si>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</si>
  <si>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</si>
  <si>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</si>
  <si>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</si>
  <si>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</si>
  <si>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</si>
  <si>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</si>
  <si>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</si>
  <si>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</si>
  <si>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</si>
  <si>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</si>
  <si>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</si>
  <si>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</si>
  <si>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</si>
  <si>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</si>
  <si>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</si>
  <si>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</si>
  <si>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</si>
  <si>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</si>
  <si>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</si>
  <si>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</si>
  <si>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</si>
  <si>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</si>
  <si>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</si>
  <si>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</si>
  <si>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</si>
  <si>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</si>
  <si>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</si>
  <si>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</si>
  <si>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</si>
  <si>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</si>
  <si>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</si>
  <si>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</si>
  <si>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</si>
  <si>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</si>
  <si>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</si>
  <si>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</si>
  <si>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</si>
  <si>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</si>
  <si>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</si>
  <si>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</si>
  <si>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</si>
  <si>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</si>
  <si>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</si>
  <si>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</si>
  <si>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</si>
  <si>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</si>
  <si>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</si>
  <si>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</si>
  <si>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</si>
  <si>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</si>
  <si>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</si>
  <si>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</si>
  <si>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</si>
  <si>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</si>
  <si>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</si>
  <si>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</si>
  <si>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</si>
  <si>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</si>
  <si>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</si>
  <si>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</si>
  <si>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</si>
  <si>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</si>
  <si>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</si>
  <si>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</si>
  <si>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</si>
  <si>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</si>
  <si>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</si>
  <si>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</si>
  <si>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</si>
  <si>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</si>
  <si>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</si>
  <si>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</si>
  <si>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</si>
  <si>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</si>
  <si>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</si>
  <si>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</si>
  <si>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</si>
  <si>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</si>
  <si>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</si>
  <si>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</si>
  <si>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</si>
  <si>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</si>
  <si>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</si>
  <si>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</si>
  <si>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</si>
  <si>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</si>
  <si>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</si>
  <si>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</si>
  <si>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</si>
  <si>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</si>
  <si>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</si>
  <si>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</si>
  <si>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</si>
  <si>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</si>
  <si>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</si>
  <si>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</si>
  <si>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</si>
  <si>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</si>
  <si>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</si>
  <si>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</si>
  <si>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</si>
  <si>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</si>
  <si>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</si>
  <si>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</si>
  <si>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</si>
  <si>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</si>
  <si>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</si>
  <si>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</si>
  <si>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</si>
  <si>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</si>
  <si>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</si>
  <si>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</si>
  <si>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</si>
  <si>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</si>
  <si>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</si>
  <si>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</si>
  <si>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</si>
  <si>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</si>
  <si>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</si>
  <si>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</si>
  <si>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</si>
  <si>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</si>
  <si>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</si>
  <si>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</si>
  <si>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</si>
  <si>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</si>
  <si>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</si>
  <si>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</si>
  <si>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</si>
  <si>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</si>
  <si>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</si>
  <si>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</si>
  <si>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</si>
  <si>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</si>
  <si>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</si>
  <si>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</si>
  <si>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</si>
  <si>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</si>
  <si>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</si>
  <si>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</si>
  <si>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</si>
  <si>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</si>
  <si>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</si>
  <si>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</si>
  <si>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</si>
  <si>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</si>
  <si>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</si>
  <si>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</si>
  <si>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</si>
  <si>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</si>
  <si>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</si>
  <si>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</si>
  <si>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</si>
  <si>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</si>
  <si>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</si>
  <si>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</si>
  <si>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</si>
  <si>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</si>
  <si>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</si>
  <si>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</si>
  <si>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</si>
  <si>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</si>
  <si>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</si>
  <si>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</si>
  <si>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</si>
  <si>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</si>
  <si>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</si>
  <si>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</si>
  <si>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</si>
  <si>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</si>
  <si>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</si>
  <si>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</si>
  <si>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</si>
  <si>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</si>
  <si>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</si>
  <si>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</si>
  <si>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</si>
  <si>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</si>
  <si>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</si>
  <si>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</si>
  <si>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</si>
  <si>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</si>
  <si>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</si>
  <si>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</si>
  <si>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</si>
  <si>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</si>
  <si>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</si>
  <si>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</si>
  <si>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</si>
  <si>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</si>
  <si>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</si>
  <si>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</si>
  <si>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</si>
  <si>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</si>
  <si>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</si>
  <si>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</si>
  <si>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</si>
  <si>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</si>
  <si>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</si>
  <si>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</si>
  <si>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</si>
  <si>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</si>
  <si>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</si>
  <si>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</si>
  <si>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</si>
  <si>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</si>
  <si>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</si>
  <si>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</si>
  <si>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</si>
  <si>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</si>
  <si>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</si>
  <si>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</si>
  <si>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</si>
  <si>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</si>
  <si>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</si>
  <si>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</si>
  <si>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</si>
  <si>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</si>
  <si>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</si>
  <si>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</si>
  <si>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</si>
  <si>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</si>
  <si>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</si>
  <si>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</si>
  <si>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</si>
  <si>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</si>
  <si>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</si>
  <si>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</si>
  <si>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</si>
  <si>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</si>
  <si>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</si>
  <si>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</si>
  <si>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</si>
  <si>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</si>
  <si>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</si>
  <si>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</si>
  <si>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</si>
  <si>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</si>
  <si>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</si>
  <si>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</si>
  <si>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</si>
  <si>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</si>
  <si>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</si>
  <si>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</si>
  <si>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</si>
  <si>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</si>
  <si>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</si>
  <si>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</si>
  <si>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</si>
  <si>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</si>
  <si>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</si>
  <si>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</si>
  <si>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</si>
  <si>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</si>
  <si>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</si>
  <si>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</si>
  <si>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</si>
  <si>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</si>
  <si>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</si>
  <si>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</si>
  <si>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</si>
  <si>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</si>
  <si>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</si>
  <si>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</si>
  <si>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</si>
  <si>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</si>
  <si>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</si>
  <si>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</si>
  <si>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</si>
  <si>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</si>
  <si>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</si>
  <si>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</si>
  <si>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</si>
  <si>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</si>
  <si>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</si>
  <si>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</si>
  <si>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</si>
  <si>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</si>
  <si>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</si>
  <si>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</si>
  <si>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</si>
  <si>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</si>
  <si>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</si>
  <si>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</si>
  <si>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</si>
  <si>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</si>
  <si>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</si>
  <si>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</si>
  <si>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</si>
  <si>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</si>
  <si>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</si>
  <si>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</si>
  <si>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</si>
  <si>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</si>
  <si>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</si>
  <si>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</si>
  <si>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</si>
  <si>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</si>
  <si>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</si>
  <si>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</si>
  <si>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</si>
  <si>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</si>
  <si>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</si>
  <si>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</si>
  <si>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</si>
  <si>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</si>
  <si>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</si>
  <si>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</si>
  <si>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</si>
  <si>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</si>
  <si>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</si>
  <si>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</si>
  <si>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</si>
  <si>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</si>
  <si>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</si>
  <si>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</si>
  <si>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</si>
  <si>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</si>
  <si>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</si>
  <si>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</si>
  <si>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</si>
  <si>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</si>
  <si>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</si>
  <si>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</si>
  <si>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</si>
  <si>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</si>
  <si>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</si>
  <si>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</si>
  <si>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</si>
  <si>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</si>
  <si>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</si>
  <si>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</si>
  <si>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</si>
  <si>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</si>
  <si>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</si>
  <si>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</si>
  <si>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</si>
  <si>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</si>
  <si>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</si>
  <si>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</si>
  <si>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</si>
  <si>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</si>
  <si>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</si>
  <si>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</si>
  <si>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</si>
  <si>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</si>
  <si>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</si>
  <si>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</si>
  <si>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</si>
  <si>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</si>
  <si>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</si>
  <si>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</si>
  <si>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</si>
  <si>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</si>
  <si>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</si>
  <si>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</si>
  <si>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</si>
  <si>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</si>
  <si>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</si>
  <si>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</si>
  <si>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</si>
  <si>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</si>
  <si>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</si>
  <si>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</si>
  <si>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</si>
  <si>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</si>
  <si>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</si>
  <si>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</si>
  <si>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</si>
  <si>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</si>
  <si>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</si>
  <si>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</si>
  <si>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</si>
  <si>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</si>
  <si>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</si>
  <si>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</si>
  <si>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</si>
  <si>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</si>
  <si>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</si>
  <si>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</si>
  <si>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</si>
  <si>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</si>
  <si>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</si>
  <si>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</si>
  <si>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</si>
  <si>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</si>
  <si>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</si>
  <si>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</si>
  <si>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</si>
  <si>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</si>
  <si>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</si>
  <si>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</si>
  <si>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</si>
  <si>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</si>
  <si>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</si>
  <si>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</si>
  <si>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</si>
  <si>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</si>
  <si>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</si>
  <si>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</si>
  <si>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</si>
  <si>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</si>
  <si>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</si>
  <si>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</si>
  <si>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</si>
  <si>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</si>
  <si>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</si>
  <si>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</si>
  <si>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</si>
  <si>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</si>
  <si>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</si>
  <si>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</si>
  <si>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</si>
  <si>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</si>
  <si>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</si>
  <si>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</si>
  <si>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</si>
  <si>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</si>
  <si>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</si>
  <si>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</si>
  <si>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</si>
  <si>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</si>
  <si>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</si>
  <si>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</si>
  <si>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</si>
  <si>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</si>
  <si>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</si>
  <si>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</si>
  <si>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</si>
  <si>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</si>
  <si>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</si>
  <si>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</si>
  <si>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</si>
  <si>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</si>
  <si>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</si>
  <si>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</si>
  <si>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</si>
  <si>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</si>
  <si>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</si>
  <si>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</si>
  <si>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</si>
  <si>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</si>
  <si>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</si>
  <si>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</si>
  <si>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</si>
  <si>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</si>
  <si>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</si>
  <si>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</si>
  <si>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</si>
  <si>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</si>
  <si>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</si>
  <si>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</si>
  <si>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</si>
  <si>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</si>
  <si>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</si>
  <si>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</si>
  <si>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</si>
  <si>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</si>
  <si>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</si>
  <si>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</si>
  <si>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</si>
  <si>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</si>
  <si>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</si>
  <si>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</si>
  <si>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</si>
  <si>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</si>
  <si>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</si>
  <si>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</si>
  <si>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</si>
  <si>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</si>
  <si>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</si>
  <si>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</si>
  <si>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</si>
  <si>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</si>
  <si>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</si>
  <si>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</si>
  <si>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</si>
  <si>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</si>
  <si>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</si>
  <si>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</si>
  <si>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</si>
  <si>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</si>
  <si>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</si>
  <si>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</si>
  <si>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</si>
  <si>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</si>
  <si>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</si>
  <si>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</si>
  <si>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</si>
  <si>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</si>
  <si>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</si>
  <si>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</si>
  <si>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</si>
  <si>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</si>
  <si>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</si>
  <si>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</si>
  <si>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</si>
  <si>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</si>
  <si>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</si>
  <si>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</si>
  <si>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</si>
  <si>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</si>
  <si>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</si>
  <si>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</si>
  <si>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</si>
  <si>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</si>
  <si>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</si>
  <si>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</si>
  <si>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</si>
  <si>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</si>
  <si>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</si>
  <si>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</si>
  <si>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</si>
  <si>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</si>
  <si>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</si>
  <si>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</si>
  <si>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</si>
  <si>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</si>
  <si>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</si>
  <si>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</si>
  <si>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</si>
  <si>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</si>
  <si>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</si>
  <si>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</si>
  <si>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</si>
  <si>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</si>
  <si>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</si>
  <si>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</si>
  <si>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</si>
  <si>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</si>
  <si>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</si>
  <si>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</si>
  <si>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</si>
  <si>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</si>
  <si>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</si>
  <si>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</si>
  <si>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</si>
  <si>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</si>
  <si>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</si>
  <si>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</si>
  <si>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</si>
  <si>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</si>
  <si>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</si>
  <si>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</si>
  <si>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</si>
  <si>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</si>
  <si>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</si>
  <si>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</si>
  <si>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</si>
  <si>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</si>
  <si>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</si>
  <si>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</si>
  <si>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</si>
  <si>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</si>
  <si>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</si>
  <si>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</si>
  <si>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</si>
  <si>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</si>
  <si>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</si>
  <si>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</si>
  <si>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</si>
  <si>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</si>
  <si>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</si>
  <si>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</si>
  <si>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</si>
  <si>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</si>
  <si>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</si>
  <si>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</si>
  <si>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</si>
  <si>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</si>
  <si>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</si>
  <si>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</si>
  <si>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</si>
  <si>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</si>
  <si>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</si>
  <si>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</si>
  <si>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</si>
  <si>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</si>
  <si>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</si>
  <si>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</si>
  <si>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</si>
  <si>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</si>
  <si>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</si>
  <si>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</si>
  <si>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</si>
  <si>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</si>
  <si>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</si>
  <si>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</si>
  <si>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</si>
  <si>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</si>
  <si>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</si>
  <si>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</si>
  <si>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</si>
  <si>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</si>
  <si>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</si>
  <si>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</si>
  <si>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</si>
  <si>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</si>
  <si>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</si>
  <si>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</si>
  <si>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</si>
  <si>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</si>
  <si>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</si>
  <si>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</si>
  <si>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</si>
  <si>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</si>
  <si>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</si>
  <si>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</si>
  <si>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</si>
  <si>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</si>
  <si>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</si>
  <si>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</si>
  <si>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</si>
  <si>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</si>
  <si>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</si>
  <si>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</si>
  <si>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</si>
  <si>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</si>
  <si>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</si>
  <si>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</si>
  <si>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</si>
  <si>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</si>
  <si>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</si>
  <si>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</si>
  <si>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</si>
  <si>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</si>
  <si>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</si>
  <si>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</si>
  <si>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</si>
  <si>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</si>
  <si>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</si>
  <si>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</si>
  <si>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</si>
  <si>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</si>
  <si>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</si>
  <si>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</si>
  <si>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</si>
  <si>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</si>
  <si>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</si>
  <si>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</si>
  <si>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</si>
  <si>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</si>
  <si>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</si>
  <si>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</si>
  <si>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</si>
  <si>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</si>
  <si>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</si>
  <si>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</si>
  <si>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</si>
  <si>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</si>
  <si>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</si>
  <si>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</si>
  <si>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</si>
  <si>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</si>
  <si>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</si>
  <si>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</si>
  <si>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</si>
  <si>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</si>
  <si>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</si>
  <si>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</si>
  <si>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</si>
  <si>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</si>
  <si>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</si>
  <si>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</si>
  <si>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</si>
  <si>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</si>
  <si>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</si>
  <si>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</si>
  <si>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</si>
  <si>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</si>
  <si>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</si>
  <si>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</si>
  <si>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</si>
  <si>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</si>
  <si>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</si>
  <si>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</si>
  <si>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</si>
  <si>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</si>
  <si>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</si>
  <si>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</si>
  <si>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</si>
  <si>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</si>
  <si>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</si>
  <si>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</si>
  <si>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</si>
  <si>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</si>
  <si>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</si>
  <si>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</si>
  <si>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</si>
  <si>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</si>
  <si>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</si>
  <si>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</si>
  <si>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</si>
  <si>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</si>
  <si>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</si>
  <si>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</si>
  <si>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</si>
  <si>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</si>
  <si>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</si>
  <si>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</si>
  <si>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</si>
  <si>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</si>
  <si>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</si>
  <si>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</si>
  <si>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</si>
  <si>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</si>
  <si>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</si>
  <si>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</si>
  <si>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</si>
  <si>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</si>
  <si>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</si>
  <si>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</si>
  <si>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</si>
  <si>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</si>
  <si>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</si>
  <si>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</si>
  <si>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</si>
  <si>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</si>
  <si>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</si>
  <si>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</si>
  <si>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</si>
  <si>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</si>
  <si>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</si>
  <si>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</si>
  <si>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</si>
  <si>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</si>
  <si>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</si>
  <si>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</si>
  <si>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</si>
  <si>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</si>
  <si>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</si>
  <si>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</si>
  <si>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</si>
  <si>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</si>
  <si>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</si>
  <si>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</si>
  <si>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</si>
  <si>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</si>
  <si>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</si>
  <si>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</si>
  <si>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</si>
  <si>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</si>
  <si>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</si>
  <si>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</si>
  <si>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</si>
  <si>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</si>
  <si>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</si>
  <si>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</si>
  <si>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</si>
  <si>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</si>
  <si>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</si>
  <si>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</si>
  <si>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</si>
  <si>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</si>
  <si>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</si>
  <si>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</si>
  <si>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</si>
  <si>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</si>
  <si>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</si>
  <si>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</si>
  <si>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</si>
  <si>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</si>
  <si>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</si>
  <si>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</si>
  <si>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</si>
  <si>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</si>
  <si>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</si>
  <si>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</si>
  <si>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</si>
  <si>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</si>
  <si>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</si>
  <si>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</si>
  <si>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</si>
  <si>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</si>
  <si>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</si>
  <si>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</si>
  <si>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</si>
  <si>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</si>
  <si>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</si>
  <si>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</si>
  <si>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</si>
  <si>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</si>
  <si>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</si>
  <si>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</si>
  <si>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</si>
  <si>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</si>
  <si>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</si>
  <si>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</si>
  <si>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</si>
  <si>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</si>
  <si>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</si>
  <si>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</si>
  <si>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</si>
  <si>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</si>
  <si>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</si>
  <si>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</si>
  <si>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</si>
  <si>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</si>
  <si>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</si>
  <si>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</si>
  <si>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</si>
  <si>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</si>
  <si>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</si>
  <si>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</si>
  <si>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</si>
  <si>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</si>
  <si>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</si>
  <si>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</si>
  <si>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</si>
  <si>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</si>
  <si>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</si>
  <si>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</si>
  <si>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</si>
  <si>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</si>
  <si>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</si>
  <si>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</si>
  <si>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</si>
  <si>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</si>
  <si>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</si>
  <si>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</si>
  <si>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</si>
  <si>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</si>
  <si>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</si>
  <si>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</si>
  <si>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</si>
  <si>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</si>
  <si>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</si>
  <si>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</si>
  <si>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</si>
  <si>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</si>
  <si>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</si>
  <si>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</si>
  <si>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</si>
  <si>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</si>
  <si>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</si>
  <si>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</si>
  <si>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</si>
  <si>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</si>
  <si>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</si>
  <si>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</si>
  <si>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</si>
  <si>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</si>
  <si>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</si>
  <si>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</si>
  <si>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</si>
  <si>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</si>
  <si>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</si>
  <si>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</si>
  <si>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</si>
  <si>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</si>
  <si>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</si>
  <si>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</si>
  <si>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</si>
  <si>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</si>
  <si>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</si>
  <si>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</si>
  <si>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</si>
  <si>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</si>
  <si>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</si>
  <si>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</si>
  <si>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</si>
  <si>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</si>
  <si>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</si>
  <si>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</si>
  <si>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</si>
  <si>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</si>
  <si>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</si>
  <si>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</si>
  <si>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</si>
  <si>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</si>
  <si>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</si>
  <si>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</si>
  <si>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</si>
  <si>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</si>
  <si>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</si>
  <si>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</si>
  <si>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</si>
  <si>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</si>
  <si>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</si>
  <si>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</si>
  <si>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</si>
  <si>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</si>
  <si>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</si>
  <si>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</si>
  <si>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</si>
  <si>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</si>
  <si>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</si>
  <si>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</si>
  <si>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</si>
  <si>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</si>
  <si>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</si>
  <si>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</si>
  <si>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</si>
  <si>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</si>
  <si>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</si>
  <si>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</si>
  <si>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</si>
  <si>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</si>
  <si>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</si>
  <si>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</si>
  <si>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</si>
  <si>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</si>
  <si>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</si>
  <si>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</si>
  <si>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</si>
  <si>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</si>
  <si>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</si>
  <si>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</si>
  <si>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</si>
  <si>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</si>
  <si>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</si>
  <si>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</si>
  <si>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</si>
  <si>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</si>
  <si>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</si>
  <si>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</si>
  <si>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</si>
  <si>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</si>
  <si>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</si>
  <si>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</si>
  <si>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</si>
  <si>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</si>
  <si>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</si>
  <si>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</si>
  <si>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</si>
  <si>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</si>
  <si>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</si>
  <si>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</si>
  <si>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</si>
  <si>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</si>
  <si>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</si>
  <si>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</si>
  <si>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</si>
  <si>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</si>
  <si>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</si>
  <si>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</si>
  <si>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</si>
  <si>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</si>
  <si>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</si>
  <si>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</si>
  <si>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</si>
  <si>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</si>
  <si>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</si>
  <si>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</si>
  <si>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</si>
  <si>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</si>
  <si>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</si>
  <si>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</si>
  <si>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</si>
  <si>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</si>
  <si>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</si>
  <si>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</si>
  <si>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</si>
  <si>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</si>
  <si>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</si>
  <si>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</si>
  <si>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</si>
  <si>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</si>
  <si>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</si>
  <si>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</si>
  <si>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</si>
  <si>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</si>
  <si>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</si>
  <si>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</si>
  <si>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</si>
  <si>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</si>
  <si>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</si>
  <si>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</si>
  <si>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</si>
  <si>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</si>
  <si>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</si>
  <si>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</si>
  <si>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</si>
  <si>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</si>
  <si>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</si>
  <si>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</si>
  <si>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</si>
  <si>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</si>
  <si>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</si>
  <si>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</si>
  <si>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</si>
  <si>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</si>
  <si>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</si>
  <si>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</si>
  <si>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</si>
  <si>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</si>
  <si>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</si>
  <si>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</si>
  <si>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</si>
  <si>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</si>
  <si>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</si>
  <si>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</si>
  <si>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</si>
  <si>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</si>
  <si>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</si>
  <si>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</si>
  <si>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</si>
  <si>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</si>
  <si>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</si>
  <si>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</si>
  <si>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</si>
  <si>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</si>
  <si>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</si>
  <si>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</si>
  <si>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</si>
  <si>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</si>
  <si>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</si>
  <si>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</si>
  <si>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</si>
  <si>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</si>
  <si>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</si>
  <si>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</si>
  <si>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</si>
  <si>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</si>
  <si>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</si>
  <si>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</si>
  <si>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</si>
  <si>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</si>
  <si>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</si>
  <si>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</si>
  <si>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</si>
  <si>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</si>
  <si>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</si>
  <si>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</si>
  <si>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</si>
  <si>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</si>
  <si>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</si>
  <si>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</si>
  <si>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</si>
  <si>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</si>
  <si>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</si>
  <si>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</si>
  <si>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</si>
  <si>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</si>
  <si>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</si>
  <si>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</si>
  <si>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</si>
  <si>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</si>
  <si>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</si>
  <si>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</si>
  <si>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</si>
  <si>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</si>
  <si>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</si>
  <si>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</si>
  <si>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</si>
  <si>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</si>
  <si>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</si>
  <si>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</si>
  <si>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</si>
  <si>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</si>
  <si>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</si>
  <si>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</si>
  <si>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</si>
  <si>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</si>
  <si>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</si>
  <si>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</si>
  <si>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</si>
  <si>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</si>
  <si>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</si>
  <si>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</si>
  <si>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</si>
  <si>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</si>
  <si>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</si>
  <si>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</si>
  <si>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</si>
  <si>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</si>
  <si>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</si>
  <si>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</si>
  <si>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</si>
  <si>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</si>
  <si>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</si>
  <si>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</si>
  <si>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</si>
  <si>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</si>
  <si>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</si>
  <si>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</si>
  <si>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</si>
  <si>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</si>
  <si>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</si>
  <si>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</si>
  <si>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</si>
  <si>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</si>
  <si>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</si>
  <si>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</si>
  <si>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</si>
  <si>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</si>
  <si>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</si>
  <si>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</si>
  <si>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</si>
  <si>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</si>
  <si>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</si>
  <si>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</si>
  <si>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</si>
  <si>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</si>
  <si>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</si>
  <si>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</si>
  <si>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</si>
  <si>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</si>
  <si>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</si>
  <si>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</si>
  <si>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</si>
  <si>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</si>
  <si>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</si>
  <si>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</si>
  <si>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</si>
  <si>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</si>
  <si>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</si>
  <si>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</si>
  <si>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</si>
  <si>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</si>
  <si>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</si>
  <si>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</si>
  <si>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</si>
  <si>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</si>
  <si>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</si>
  <si>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</si>
  <si>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</si>
  <si>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</si>
  <si>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</si>
  <si>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</si>
  <si>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</si>
  <si>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</si>
  <si>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</si>
  <si>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</si>
  <si>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</si>
  <si>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</si>
  <si>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</si>
  <si>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</si>
  <si>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</si>
  <si>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</si>
  <si>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</si>
  <si>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</si>
  <si>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</si>
  <si>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</si>
  <si>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</si>
  <si>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</si>
  <si>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</si>
  <si>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</si>
  <si>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</si>
  <si>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</si>
  <si>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</si>
  <si>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</si>
  <si>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</si>
  <si>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</si>
  <si>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</si>
  <si>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</si>
  <si>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</si>
  <si>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</si>
  <si>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</si>
  <si>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</si>
  <si>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</si>
  <si>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</si>
  <si>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</si>
  <si>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</si>
  <si>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</si>
  <si>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</si>
  <si>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</si>
  <si>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</si>
  <si>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</si>
  <si>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</si>
  <si>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</si>
  <si>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</si>
  <si>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</si>
  <si>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</si>
  <si>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</si>
  <si>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</si>
  <si>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</si>
  <si>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</si>
  <si>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</si>
  <si>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</si>
  <si>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</si>
  <si>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</si>
  <si>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</si>
  <si>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</si>
  <si>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</si>
  <si>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</si>
  <si>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</si>
  <si>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</si>
  <si>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</si>
  <si>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</si>
  <si>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</si>
  <si>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</si>
  <si>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</si>
  <si>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</si>
  <si>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</si>
  <si>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</si>
  <si>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</si>
  <si>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</si>
  <si>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</si>
  <si>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</si>
  <si>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</si>
  <si>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</si>
  <si>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</si>
  <si>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</si>
  <si>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</si>
  <si>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</si>
  <si>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</si>
  <si>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</si>
  <si>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</si>
  <si>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</si>
  <si>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</si>
  <si>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</si>
  <si>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</si>
  <si>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</si>
  <si>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</si>
  <si>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</si>
  <si>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</si>
  <si>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</si>
  <si>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</si>
  <si>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</si>
  <si>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</si>
  <si>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</si>
  <si>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</si>
  <si>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</si>
  <si>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</si>
  <si>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</si>
  <si>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</si>
  <si>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</si>
  <si>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</si>
  <si>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</si>
  <si>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</si>
  <si>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</si>
  <si>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</si>
  <si>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</si>
  <si>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</si>
  <si>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</si>
  <si>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</si>
  <si>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</si>
  <si>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</si>
  <si>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</si>
  <si>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</si>
  <si>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</si>
  <si>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</si>
  <si>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</si>
  <si>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</si>
  <si>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</si>
  <si>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</si>
  <si>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</si>
  <si>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</si>
  <si>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</si>
  <si>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</si>
  <si>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</si>
  <si>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</si>
  <si>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</si>
  <si>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</si>
  <si>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</si>
  <si>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</si>
  <si>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</si>
  <si>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</si>
  <si>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</si>
  <si>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</si>
  <si>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</si>
  <si>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</si>
  <si>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</si>
  <si>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</si>
  <si>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</si>
  <si>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</si>
  <si>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</si>
  <si>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</si>
  <si>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</si>
  <si>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</si>
  <si>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</si>
  <si>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</si>
  <si>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</si>
  <si>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</si>
  <si>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</si>
  <si>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</si>
  <si>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</si>
  <si>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</si>
  <si>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</si>
  <si>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</si>
  <si>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</si>
  <si>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</si>
  <si>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</si>
  <si>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</si>
  <si>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</si>
  <si>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</si>
  <si>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</si>
  <si>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</si>
  <si>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</si>
  <si>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</si>
  <si>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</si>
  <si>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</si>
  <si>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</si>
  <si>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</si>
  <si>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</si>
  <si>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</si>
  <si>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</si>
  <si>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</si>
  <si>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</si>
  <si>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</si>
  <si>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</si>
  <si>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</si>
  <si>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</si>
  <si>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</si>
  <si>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</si>
  <si>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</si>
  <si>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</si>
  <si>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</si>
  <si>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</si>
  <si>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</si>
  <si>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</si>
  <si>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</si>
  <si>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</si>
  <si>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</si>
  <si>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</si>
  <si>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</si>
  <si>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</si>
  <si>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</si>
  <si>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</si>
  <si>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</si>
  <si>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</si>
  <si>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</si>
  <si>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</si>
  <si>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</si>
  <si>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</si>
  <si>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</si>
  <si>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</si>
  <si>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</si>
  <si>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</si>
  <si>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</si>
  <si>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</si>
  <si>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</si>
  <si>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</si>
  <si>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</si>
  <si>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</si>
  <si>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</si>
  <si>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</si>
  <si>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</si>
  <si>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</si>
  <si>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</si>
  <si>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</si>
  <si>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</si>
  <si>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</si>
  <si>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</si>
  <si>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</si>
  <si>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</si>
  <si>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</si>
  <si>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</si>
  <si>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</si>
  <si>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</si>
  <si>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</si>
  <si>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</si>
  <si>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</si>
  <si>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</si>
  <si>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</si>
  <si>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</si>
  <si>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</si>
  <si>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</si>
  <si>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</si>
  <si>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</si>
  <si>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</si>
  <si>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</si>
  <si>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</si>
  <si>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</si>
  <si>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</si>
  <si>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</si>
  <si>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</si>
  <si>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</si>
  <si>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</si>
  <si>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</si>
  <si>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</si>
  <si>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</si>
  <si>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</si>
  <si>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</si>
  <si>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</si>
  <si>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</si>
  <si>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</si>
  <si>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</si>
  <si>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</si>
  <si>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</si>
  <si>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</si>
  <si>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</si>
  <si>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</si>
  <si>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</si>
  <si>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</si>
  <si>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</si>
  <si>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</si>
  <si>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</si>
  <si>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</si>
  <si>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</si>
  <si>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</si>
  <si>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</si>
  <si>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</si>
  <si>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</si>
  <si>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</si>
  <si>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</si>
  <si>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</si>
  <si>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</si>
  <si>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</si>
  <si>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</si>
  <si>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</si>
  <si>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</si>
  <si>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</si>
  <si>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</si>
  <si>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</si>
  <si>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</si>
  <si>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</si>
  <si>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</si>
  <si>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</si>
  <si>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</si>
  <si>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</si>
  <si>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</si>
  <si>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</si>
  <si>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</si>
  <si>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</si>
  <si>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</si>
  <si>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</si>
  <si>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</si>
  <si>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</si>
  <si>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</si>
  <si>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</si>
  <si>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</si>
  <si>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</si>
  <si>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</si>
  <si>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</si>
  <si>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</si>
  <si>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</si>
  <si>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</si>
  <si>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</si>
  <si>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</si>
  <si>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</si>
  <si>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</si>
  <si>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</si>
  <si>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</si>
  <si>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</si>
  <si>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</si>
  <si>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</si>
  <si>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</si>
  <si>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</si>
  <si>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</si>
  <si>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</si>
  <si>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</si>
  <si>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</si>
  <si>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</si>
  <si>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</si>
  <si>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</si>
  <si>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</si>
  <si>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</si>
  <si>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</si>
  <si>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</si>
  <si>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</si>
  <si>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</si>
  <si>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</si>
  <si>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</si>
  <si>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</si>
  <si>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</si>
  <si>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</si>
  <si>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</si>
  <si>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</si>
  <si>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</si>
  <si>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</si>
  <si>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</si>
  <si>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</si>
  <si>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</si>
  <si>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</si>
  <si>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</si>
  <si>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</si>
  <si>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</si>
  <si>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</si>
  <si>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</si>
  <si>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</si>
  <si>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</si>
  <si>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</si>
  <si>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</si>
  <si>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</si>
  <si>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</si>
  <si>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</si>
  <si>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</si>
  <si>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</si>
  <si>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</si>
  <si>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</si>
  <si>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</si>
  <si>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</si>
  <si>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</si>
  <si>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</si>
  <si>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</si>
  <si>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</si>
  <si>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</si>
  <si>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</si>
  <si>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</si>
  <si>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</si>
  <si>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</si>
  <si>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</si>
  <si>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</si>
  <si>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</si>
  <si>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</si>
  <si>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</si>
  <si>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</si>
  <si>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</si>
  <si>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</si>
  <si>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</si>
  <si>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</si>
  <si>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</si>
  <si>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</si>
  <si>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</si>
  <si>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</si>
  <si>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</si>
  <si>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</si>
  <si>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</si>
  <si>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</si>
  <si>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</si>
  <si>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</si>
  <si>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</si>
  <si>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</si>
  <si>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</si>
  <si>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</si>
  <si>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</si>
  <si>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</si>
  <si>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</si>
  <si>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</si>
  <si>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</si>
  <si>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</si>
  <si>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</si>
  <si>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</si>
  <si>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</si>
  <si>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</si>
  <si>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</si>
  <si>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</si>
  <si>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</si>
  <si>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</si>
  <si>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</si>
  <si>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</si>
  <si>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</si>
  <si>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</si>
  <si>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</si>
  <si>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</si>
  <si>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</si>
  <si>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</si>
  <si>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</si>
  <si>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</si>
  <si>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</si>
  <si>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</si>
  <si>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</si>
  <si>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</si>
  <si>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</si>
  <si>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</si>
  <si>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</si>
  <si>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</si>
  <si>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</si>
  <si>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</si>
  <si>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</si>
  <si>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</si>
  <si>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</si>
  <si>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</si>
  <si>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</si>
  <si>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</si>
  <si>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</si>
  <si>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</si>
  <si>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</si>
  <si>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</si>
  <si>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</si>
  <si>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</si>
  <si>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</si>
  <si>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</si>
  <si>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</si>
  <si>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</si>
  <si>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</si>
  <si>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</si>
  <si>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</si>
  <si>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</si>
  <si>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</si>
  <si>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</si>
  <si>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</si>
  <si>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</si>
  <si>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</si>
  <si>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</si>
  <si>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</si>
  <si>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</si>
  <si>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</si>
  <si>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</si>
  <si>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</si>
  <si>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</si>
  <si>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</si>
  <si>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</si>
  <si>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</si>
  <si>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</si>
  <si>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</si>
  <si>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</si>
  <si>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</si>
  <si>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</si>
  <si>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</si>
  <si>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</si>
  <si>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</si>
  <si>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</si>
  <si>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</si>
  <si>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</si>
  <si>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</si>
  <si>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</si>
  <si>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</si>
  <si>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</si>
  <si>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</si>
  <si>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</si>
  <si>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</si>
  <si>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</si>
  <si>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</si>
  <si>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</si>
  <si>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</si>
  <si>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</si>
  <si>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</si>
  <si>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</si>
  <si>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</si>
  <si>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</si>
  <si>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</si>
  <si>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</si>
  <si>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</si>
  <si>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</si>
  <si>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</si>
  <si>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</si>
  <si>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</si>
  <si>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</si>
  <si>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</si>
  <si>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</si>
  <si>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</si>
  <si>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</si>
  <si>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</si>
  <si>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</si>
  <si>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</si>
  <si>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</si>
  <si>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</si>
  <si>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</si>
  <si>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</si>
  <si>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</si>
  <si>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</si>
  <si>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</si>
  <si>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</si>
  <si>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</si>
  <si>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</si>
  <si>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</si>
  <si>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</si>
  <si>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</si>
  <si>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</si>
  <si>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</si>
  <si>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</si>
  <si>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</si>
  <si>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</si>
  <si>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</si>
  <si>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</si>
  <si>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</si>
  <si>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</si>
  <si>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</si>
  <si>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</si>
  <si>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</si>
  <si>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</si>
  <si>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</si>
  <si>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</si>
  <si>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</si>
  <si>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</si>
  <si>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</si>
  <si>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</si>
  <si>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</si>
  <si>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</si>
  <si>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</si>
  <si>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</si>
  <si>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</si>
  <si>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</si>
  <si>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</si>
  <si>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</si>
  <si>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</si>
  <si>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</si>
  <si>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</si>
  <si>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</si>
  <si>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</si>
  <si>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</si>
  <si>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</si>
  <si>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</si>
  <si>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</si>
  <si>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</si>
  <si>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</si>
  <si>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</si>
  <si>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</si>
  <si>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</si>
  <si>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</si>
  <si>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</si>
  <si>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</si>
  <si>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</si>
  <si>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</si>
  <si>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</si>
  <si>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</si>
  <si>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</si>
  <si>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</si>
  <si>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</si>
  <si>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</si>
  <si>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</si>
  <si>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</si>
  <si>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</si>
  <si>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</si>
  <si>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</si>
  <si>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</si>
  <si>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</si>
  <si>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</si>
  <si>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</si>
  <si>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</si>
  <si>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</si>
  <si>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</si>
  <si>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</si>
  <si>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</si>
  <si>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</si>
  <si>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</si>
  <si>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</si>
  <si>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</si>
  <si>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</si>
  <si>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</si>
  <si>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</si>
  <si>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</si>
  <si>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</si>
  <si>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</si>
  <si>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</si>
  <si>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</si>
  <si>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</si>
  <si>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</si>
  <si>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</si>
  <si>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</si>
  <si>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</si>
  <si>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</si>
  <si>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</si>
  <si>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</si>
  <si>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</si>
  <si>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</si>
  <si>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</si>
  <si>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</si>
  <si>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</si>
  <si>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</si>
  <si>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</si>
  <si>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</si>
  <si>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</si>
  <si>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</si>
  <si>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</si>
  <si>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</si>
  <si>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</si>
  <si>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</si>
  <si>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</si>
  <si>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</si>
  <si>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</si>
  <si>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</si>
  <si>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</si>
  <si>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</si>
  <si>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</si>
  <si>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</si>
  <si>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</si>
  <si>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</si>
  <si>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</si>
  <si>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</si>
  <si>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</si>
  <si>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</si>
  <si>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</si>
  <si>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</si>
  <si>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</si>
  <si>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</si>
  <si>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</si>
  <si>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</si>
  <si>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</si>
  <si>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</si>
  <si>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</si>
  <si>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</si>
  <si>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</si>
  <si>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</si>
  <si>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</si>
  <si>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</si>
  <si>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</si>
  <si>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</si>
  <si>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</si>
  <si>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</si>
  <si>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</si>
  <si>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</si>
  <si>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</si>
  <si>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</si>
  <si>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</si>
  <si>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</si>
  <si>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</si>
  <si>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</si>
  <si>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</si>
  <si>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</si>
  <si>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</si>
  <si>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</si>
  <si>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</si>
  <si>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</si>
  <si>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</si>
  <si>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</si>
  <si>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</si>
  <si>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</si>
  <si>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</si>
  <si>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</si>
  <si>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</si>
  <si>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</si>
  <si>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</si>
  <si>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</si>
  <si>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</si>
  <si>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</si>
  <si>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</si>
  <si>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</si>
  <si>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</si>
  <si>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</si>
  <si>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</si>
  <si>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</si>
  <si>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</si>
  <si>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</si>
  <si>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</si>
  <si>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</si>
  <si>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</si>
  <si>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</si>
  <si>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</si>
  <si>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</si>
  <si>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</si>
  <si>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</si>
  <si>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</si>
  <si>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</si>
  <si>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</si>
  <si>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</si>
  <si>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</si>
  <si>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</si>
  <si>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</si>
  <si>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</si>
  <si>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</si>
  <si>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</si>
  <si>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</si>
  <si>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</si>
  <si>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</si>
  <si>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</si>
  <si>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</si>
  <si>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</si>
  <si>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</si>
  <si>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</si>
  <si>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</si>
  <si>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</si>
  <si>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</si>
  <si>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</si>
  <si>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</si>
  <si>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</si>
  <si>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</si>
  <si>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</si>
  <si>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</si>
  <si>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</si>
  <si>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</si>
  <si>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</si>
  <si>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</si>
  <si>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</si>
  <si>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</si>
  <si>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</si>
  <si>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</si>
  <si>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</si>
  <si>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</si>
  <si>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</si>
  <si>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</si>
  <si>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</si>
  <si>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</si>
  <si>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</si>
  <si>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</si>
  <si>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</si>
  <si>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</si>
  <si>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</si>
  <si>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</si>
  <si>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</si>
  <si>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</si>
  <si>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</si>
  <si>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</si>
  <si>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</si>
  <si>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</si>
  <si>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</si>
  <si>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</si>
  <si>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</si>
  <si>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</si>
  <si>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</si>
  <si>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</si>
  <si>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</si>
  <si>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</si>
  <si>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</si>
  <si>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</si>
  <si>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</si>
  <si>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</si>
  <si>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</si>
  <si>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</si>
  <si>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</si>
  <si>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</si>
  <si>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</si>
  <si>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</si>
  <si>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</si>
  <si>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</si>
  <si>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</si>
  <si>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</si>
  <si>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</si>
  <si>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</si>
  <si>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</si>
  <si>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</si>
  <si>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</si>
  <si>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</si>
  <si>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</si>
  <si>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</si>
  <si>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</si>
  <si>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</si>
  <si>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</si>
  <si>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</si>
  <si>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</si>
  <si>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</si>
  <si>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</si>
  <si>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</si>
  <si>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</si>
  <si>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</si>
  <si>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</si>
  <si>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</si>
  <si>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</si>
  <si>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</si>
  <si>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</si>
  <si>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</si>
  <si>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</si>
  <si>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</si>
  <si>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</si>
  <si>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</si>
  <si>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</si>
  <si>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</si>
  <si>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</si>
  <si>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</si>
  <si>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</si>
  <si>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</si>
  <si>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</si>
  <si>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</si>
  <si>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</si>
  <si>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</si>
  <si>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</si>
  <si>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</si>
  <si>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</si>
  <si>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</si>
  <si>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</si>
  <si>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</si>
  <si>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</si>
  <si>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</si>
  <si>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</si>
  <si>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</si>
  <si>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</si>
  <si>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</si>
  <si>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</si>
  <si>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</si>
  <si>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</si>
  <si>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</si>
  <si>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</si>
  <si>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</si>
  <si>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</si>
  <si>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</si>
  <si>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</si>
  <si>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</si>
  <si>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</si>
  <si>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</si>
  <si>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</si>
  <si>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</si>
  <si>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</si>
  <si>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</si>
  <si>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</si>
  <si>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</si>
  <si>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</si>
  <si>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</si>
  <si>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</si>
  <si>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</si>
  <si>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</si>
  <si>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</si>
  <si>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</si>
  <si>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</si>
  <si>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</si>
  <si>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</si>
  <si>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</si>
  <si>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</si>
  <si>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</si>
  <si>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</si>
  <si>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</si>
  <si>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</si>
  <si>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</si>
  <si>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</si>
  <si>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</si>
  <si>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</si>
  <si>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</si>
  <si>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</si>
  <si>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</si>
  <si>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</si>
  <si>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</si>
  <si>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</si>
  <si>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</si>
  <si>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</si>
  <si>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</si>
  <si>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</si>
  <si>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</si>
  <si>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</si>
  <si>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</si>
  <si>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</si>
  <si>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</si>
  <si>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</si>
  <si>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</si>
  <si>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</si>
  <si>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</si>
  <si>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</si>
  <si>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</si>
  <si>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</si>
  <si>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</si>
  <si>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</si>
  <si>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</si>
  <si>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</si>
  <si>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</si>
  <si>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</si>
  <si>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</si>
  <si>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</si>
  <si>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</si>
  <si>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</si>
  <si>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</si>
  <si>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</si>
  <si>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</si>
  <si>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</si>
  <si>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</si>
  <si>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</si>
  <si>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</si>
  <si>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</si>
  <si>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</si>
  <si>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</si>
  <si>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</si>
  <si>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</si>
  <si>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</si>
  <si>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</si>
  <si>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</si>
  <si>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</si>
  <si>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</si>
  <si>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</si>
  <si>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</si>
  <si>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</si>
  <si>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</si>
  <si>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</si>
  <si>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</si>
  <si>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</si>
  <si>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</si>
  <si>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</si>
  <si>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</si>
  <si>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</si>
  <si>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</si>
  <si>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</si>
  <si>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</si>
  <si>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</si>
  <si>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</si>
  <si>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</si>
  <si>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</si>
  <si>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</si>
  <si>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</si>
  <si>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</si>
  <si>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</si>
  <si>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</si>
  <si>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</si>
  <si>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</si>
  <si>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</si>
  <si>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</si>
  <si>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</si>
  <si>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</si>
  <si>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</si>
  <si>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</si>
  <si>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</si>
  <si>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</si>
  <si>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</si>
  <si>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</si>
  <si>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</si>
  <si>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</si>
  <si>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</si>
  <si>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</si>
  <si>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</si>
  <si>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</si>
  <si>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</si>
  <si>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</si>
  <si>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</si>
  <si>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</si>
  <si>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</si>
  <si>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</si>
  <si>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</si>
  <si>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</si>
  <si>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</si>
  <si>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</si>
  <si>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</si>
  <si>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</si>
  <si>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</si>
  <si>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</si>
  <si>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</si>
  <si>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</si>
  <si>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</si>
  <si>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</si>
  <si>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</si>
  <si>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</si>
  <si>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</si>
  <si>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</si>
  <si>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</si>
  <si>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</si>
  <si>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</si>
  <si>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</si>
  <si>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</si>
  <si>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</si>
  <si>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</si>
  <si>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</si>
  <si>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</si>
  <si>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</si>
  <si>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</si>
  <si>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</si>
  <si>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</si>
  <si>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</si>
  <si>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</si>
  <si>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</si>
  <si>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</si>
  <si>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</si>
  <si>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</si>
  <si>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</si>
  <si>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</si>
  <si>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</si>
  <si>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</si>
  <si>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</si>
  <si>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</si>
  <si>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</si>
  <si>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</si>
  <si>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</si>
  <si>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</si>
  <si>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</si>
  <si>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</si>
  <si>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</si>
  <si>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</si>
  <si>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</si>
  <si>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</si>
  <si>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</si>
  <si>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</si>
  <si>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</si>
  <si>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</si>
  <si>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</si>
  <si>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</si>
  <si>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</si>
  <si>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</si>
  <si>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</si>
  <si>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</si>
  <si>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</si>
  <si>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</si>
  <si>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</si>
  <si>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</si>
  <si>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</si>
  <si>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</si>
  <si>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</si>
  <si>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</si>
  <si>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</si>
  <si>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</si>
  <si>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</si>
  <si>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</si>
  <si>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</si>
  <si>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</si>
  <si>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</si>
  <si>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</si>
  <si>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</si>
  <si>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</si>
  <si>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</si>
  <si>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</si>
  <si>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</si>
  <si>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</si>
  <si>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</si>
  <si>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</si>
  <si>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</si>
  <si>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</si>
  <si>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</si>
  <si>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</si>
  <si>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</si>
  <si>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</si>
  <si>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</si>
  <si>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</si>
  <si>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</si>
  <si>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</si>
  <si>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</si>
  <si>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</si>
  <si>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</si>
  <si>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</si>
  <si>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</si>
  <si>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</si>
  <si>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</si>
  <si>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</si>
  <si>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</si>
  <si>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</si>
  <si>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</si>
  <si>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</si>
  <si>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</si>
  <si>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</si>
  <si>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</si>
  <si>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</si>
  <si>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</si>
  <si>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</si>
  <si>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</si>
  <si>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</si>
  <si>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</si>
  <si>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</si>
  <si>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</si>
  <si>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</si>
  <si>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</si>
  <si>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</si>
  <si>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</si>
  <si>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</si>
  <si>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</si>
  <si>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</si>
  <si>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</si>
  <si>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</si>
  <si>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</si>
  <si>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</si>
  <si>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</si>
  <si>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</si>
  <si>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</si>
  <si>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</si>
  <si>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</si>
  <si>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</si>
  <si>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</si>
  <si>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</si>
  <si>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</si>
  <si>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</si>
  <si>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</si>
  <si>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</si>
  <si>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</si>
  <si>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</si>
  <si>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</si>
  <si>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</si>
  <si>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</si>
  <si>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</si>
  <si>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</si>
  <si>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</si>
  <si>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</si>
  <si>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</si>
  <si>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</si>
  <si>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</si>
  <si>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</si>
  <si>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</si>
  <si>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</si>
  <si>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</si>
  <si>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</si>
  <si>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</si>
  <si>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</si>
  <si>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</si>
  <si>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</si>
  <si>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</si>
  <si>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</si>
  <si>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</si>
  <si>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</si>
  <si>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</si>
  <si>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</si>
  <si>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</si>
  <si>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</si>
  <si>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</si>
  <si>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</si>
  <si>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</si>
  <si>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</si>
  <si>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</si>
  <si>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</si>
  <si>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</si>
  <si>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</si>
  <si>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</si>
  <si>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</si>
  <si>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</si>
  <si>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</si>
  <si>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</si>
  <si>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</si>
  <si>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</si>
  <si>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</si>
  <si>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</si>
  <si>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</si>
  <si>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</si>
  <si>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</si>
  <si>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</si>
  <si>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</si>
  <si>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</si>
  <si>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</si>
  <si>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</si>
  <si>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</si>
  <si>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</si>
  <si>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</si>
  <si>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</si>
  <si>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</si>
  <si>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</si>
  <si>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</si>
  <si>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</si>
  <si>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</si>
  <si>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</si>
  <si>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</si>
  <si>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</si>
  <si>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</si>
  <si>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</si>
  <si>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</si>
  <si>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</si>
  <si>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</si>
  <si>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</si>
  <si>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</si>
  <si>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</si>
  <si>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</si>
  <si>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</si>
  <si>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</si>
  <si>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</si>
  <si>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</si>
  <si>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</si>
  <si>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</si>
  <si>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</si>
  <si>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</si>
  <si>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</si>
  <si>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</si>
  <si>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</si>
  <si>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</si>
  <si>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</si>
  <si>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</si>
  <si>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</si>
  <si>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</si>
  <si>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</si>
  <si>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</si>
  <si>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</si>
  <si>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</si>
  <si>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</si>
  <si>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</si>
  <si>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</si>
  <si>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</si>
  <si>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</si>
  <si>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</si>
  <si>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</si>
  <si>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</si>
  <si>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</si>
  <si>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</si>
  <si>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</si>
  <si>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</si>
  <si>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</si>
  <si>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</si>
  <si>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</si>
  <si>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</si>
  <si>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</si>
  <si>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</si>
  <si>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</si>
  <si>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</si>
  <si>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</si>
  <si>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</si>
  <si>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</si>
  <si>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</si>
  <si>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</si>
  <si>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</si>
  <si>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</si>
  <si>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</si>
  <si>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</si>
  <si>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</si>
  <si>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</si>
  <si>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</si>
  <si>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</si>
  <si>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</si>
  <si>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</si>
  <si>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</si>
  <si>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</si>
  <si>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</si>
  <si>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</si>
  <si>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</si>
  <si>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</si>
  <si>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</si>
  <si>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</si>
  <si>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</si>
  <si>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</si>
  <si>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</si>
  <si>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</si>
  <si>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</si>
  <si>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</si>
  <si>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</si>
  <si>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</si>
  <si>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</si>
  <si>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</si>
  <si>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</si>
  <si>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</si>
  <si>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</si>
  <si>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</si>
  <si>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</si>
  <si>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</si>
  <si>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</si>
  <si>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</si>
  <si>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</si>
  <si>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</si>
  <si>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</si>
  <si>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</si>
  <si>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</si>
  <si>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</si>
  <si>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</si>
  <si>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</si>
  <si>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</si>
  <si>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</si>
  <si>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</si>
  <si>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</si>
  <si>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</si>
  <si>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</si>
  <si>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</si>
  <si>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</si>
  <si>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</si>
  <si>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</si>
  <si>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</si>
  <si>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</si>
  <si>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</si>
  <si>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</si>
  <si>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</si>
  <si>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</si>
  <si>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</si>
  <si>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</si>
  <si>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</si>
  <si>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</si>
  <si>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</si>
  <si>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</si>
  <si>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</si>
  <si>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</si>
  <si>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</si>
  <si>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</si>
  <si>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</si>
  <si>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</si>
  <si>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</si>
  <si>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</si>
  <si>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</si>
  <si>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</si>
  <si>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</si>
  <si>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</si>
  <si>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</si>
  <si>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</si>
  <si>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</si>
  <si>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</si>
  <si>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</si>
  <si>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</si>
  <si>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</si>
  <si>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</si>
  <si>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</si>
  <si>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</si>
  <si>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</si>
  <si>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</si>
  <si>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</si>
  <si>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</si>
  <si>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</si>
  <si>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</si>
  <si>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</si>
  <si>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</si>
  <si>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</si>
  <si>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</si>
  <si>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</si>
  <si>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</si>
  <si>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</si>
  <si>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</si>
  <si>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</si>
  <si>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</si>
  <si>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</si>
  <si>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</si>
  <si>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</si>
  <si>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</si>
  <si>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</si>
  <si>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</si>
  <si>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</si>
  <si>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</si>
  <si>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</si>
  <si>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</si>
  <si>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</si>
  <si>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</si>
  <si>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</si>
  <si>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</si>
  <si>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</si>
  <si>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</si>
  <si>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</si>
  <si>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</si>
  <si>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</si>
  <si>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</si>
  <si>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</si>
  <si>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</si>
  <si>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</si>
  <si>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</si>
  <si>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</si>
  <si>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</si>
  <si>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</si>
  <si>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</si>
  <si>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</si>
  <si>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</si>
  <si>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</si>
  <si>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</si>
  <si>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</si>
  <si>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</si>
  <si>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</si>
  <si>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</si>
  <si>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</si>
  <si>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</si>
  <si>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</si>
  <si>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</si>
  <si>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</si>
  <si>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</si>
  <si>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</si>
  <si>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</si>
  <si>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</si>
  <si>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</si>
  <si>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</si>
  <si>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</si>
  <si>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</si>
  <si>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</si>
  <si>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</si>
  <si>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</si>
  <si>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</si>
  <si>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</si>
  <si>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</si>
  <si>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</si>
  <si>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</si>
  <si>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</si>
  <si>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</si>
  <si>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</si>
  <si>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</si>
  <si>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</si>
  <si>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</si>
  <si>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</si>
  <si>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</si>
  <si>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</si>
  <si>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</si>
  <si>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</si>
  <si>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</si>
  <si>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</si>
  <si>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</si>
  <si>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</si>
  <si>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</si>
  <si>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</si>
  <si>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</si>
  <si>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</si>
  <si>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</si>
  <si>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</si>
  <si>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</si>
  <si>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</si>
  <si>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</si>
  <si>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</si>
  <si>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</si>
  <si>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</si>
  <si>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</si>
  <si>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</si>
  <si>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</si>
  <si>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</si>
  <si>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</si>
  <si>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</si>
  <si>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</si>
  <si>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</si>
  <si>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</si>
  <si>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</si>
  <si>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</si>
  <si>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</si>
  <si>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</si>
  <si>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</si>
  <si>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</si>
  <si>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</si>
  <si>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</si>
  <si>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</si>
  <si>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</si>
  <si>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</si>
  <si>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</si>
  <si>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</si>
  <si>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</si>
  <si>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</si>
  <si>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</si>
  <si>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</si>
  <si>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</si>
  <si>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</si>
  <si>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</si>
  <si>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</si>
  <si>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</si>
  <si>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</si>
  <si>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</si>
  <si>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</si>
  <si>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</si>
  <si>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</si>
  <si>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</si>
  <si>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</si>
  <si>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</si>
  <si>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</si>
  <si>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</si>
  <si>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</si>
  <si>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</si>
  <si>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</si>
  <si>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</si>
  <si>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</si>
  <si>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</si>
  <si>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</si>
  <si>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</si>
  <si>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</si>
  <si>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</si>
  <si>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</si>
  <si>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</si>
  <si>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</si>
  <si>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</si>
  <si>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</si>
  <si>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</si>
  <si>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</si>
  <si>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</si>
  <si>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</si>
  <si>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</si>
  <si>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</si>
  <si>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</si>
  <si>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</si>
  <si>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</si>
  <si>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</si>
  <si>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</si>
  <si>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</si>
  <si>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</si>
  <si>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</si>
  <si>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</si>
  <si>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</si>
  <si>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</si>
  <si>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</si>
  <si>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</si>
  <si>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</si>
  <si>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</si>
  <si>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</si>
  <si>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</si>
  <si>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</si>
  <si>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</si>
  <si>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</si>
  <si>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</si>
  <si>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</si>
  <si>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</si>
  <si>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</si>
  <si>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</si>
  <si>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</si>
  <si>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</si>
  <si>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</si>
  <si>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</si>
  <si>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</si>
  <si>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</si>
  <si>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</si>
  <si>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</si>
  <si>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</si>
  <si>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</si>
  <si>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</si>
  <si>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</si>
  <si>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</si>
  <si>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</si>
  <si>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</si>
  <si>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</si>
  <si>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</si>
  <si>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</si>
  <si>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</si>
  <si>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</si>
  <si>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</si>
  <si>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</si>
  <si>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</si>
  <si>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</si>
  <si>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</si>
  <si>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</si>
  <si>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</si>
  <si>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</si>
  <si>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</si>
  <si>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</si>
  <si>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</si>
  <si>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</si>
  <si>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</si>
  <si>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</si>
  <si>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</si>
  <si>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</si>
  <si>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</si>
  <si>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</si>
  <si>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</si>
  <si>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</si>
  <si>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</si>
  <si>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</si>
  <si>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</si>
  <si>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</si>
  <si>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</si>
  <si>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</si>
  <si>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</si>
  <si>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</si>
  <si>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</si>
  <si>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</si>
  <si>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</si>
  <si>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</si>
  <si>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</si>
  <si>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</si>
  <si>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</si>
  <si>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</si>
  <si>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</si>
  <si>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</si>
  <si>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</si>
  <si>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</si>
  <si>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</si>
  <si>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</si>
  <si>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</si>
  <si>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</si>
  <si>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</si>
  <si>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</si>
  <si>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</si>
  <si>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</si>
  <si>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</si>
  <si>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</si>
  <si>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</si>
  <si>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</si>
  <si>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</si>
  <si>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</si>
  <si>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</si>
  <si>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</si>
  <si>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</si>
  <si>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</si>
  <si>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</si>
  <si>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</si>
  <si>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</si>
  <si>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</si>
  <si>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</si>
  <si>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</si>
  <si>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</si>
  <si>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</si>
  <si>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</si>
  <si>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</si>
  <si>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</si>
  <si>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</si>
  <si>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</si>
  <si>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</si>
  <si>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</si>
  <si>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</si>
  <si>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</si>
  <si>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</si>
  <si>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</si>
  <si>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</si>
  <si>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</si>
  <si>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</si>
  <si>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</si>
  <si>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</si>
  <si>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</si>
  <si>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</si>
  <si>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</si>
  <si>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</si>
  <si>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</si>
  <si>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</si>
  <si>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</si>
  <si>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</si>
  <si>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</si>
  <si>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</si>
  <si>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</si>
  <si>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</si>
  <si>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</si>
  <si>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</si>
  <si>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</si>
  <si>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</si>
  <si>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</si>
  <si>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</si>
  <si>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</si>
  <si>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</si>
  <si>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</si>
  <si>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</si>
  <si>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</si>
  <si>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</si>
  <si>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</si>
  <si>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</si>
  <si>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</si>
  <si>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</si>
  <si>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</si>
  <si>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</si>
  <si>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</si>
  <si>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</si>
  <si>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</si>
  <si>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</si>
  <si>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</si>
  <si>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</si>
  <si>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</si>
  <si>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</si>
  <si>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</si>
  <si>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</si>
  <si>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</si>
  <si>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</si>
  <si>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</si>
  <si>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</si>
  <si>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</si>
  <si>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</si>
  <si>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</si>
  <si>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</si>
  <si>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</si>
  <si>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</si>
  <si>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</si>
  <si>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</si>
  <si>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</si>
  <si>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</si>
  <si>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</si>
  <si>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</si>
  <si>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</si>
  <si>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</si>
  <si>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</si>
  <si>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</si>
  <si>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</si>
  <si>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</si>
  <si>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</si>
  <si>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</si>
  <si>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</si>
  <si>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</si>
  <si>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</si>
  <si>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</si>
  <si>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</si>
  <si>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</si>
  <si>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</si>
  <si>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</si>
  <si>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</si>
  <si>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</si>
  <si>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</si>
  <si>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</si>
  <si>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</si>
  <si>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</si>
  <si>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</si>
  <si>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</si>
  <si>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</si>
  <si>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</si>
  <si>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</si>
  <si>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</si>
  <si>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</si>
  <si>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</si>
  <si>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</si>
  <si>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</si>
  <si>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</si>
  <si>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</si>
  <si>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</si>
  <si>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</si>
  <si>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</si>
  <si>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</si>
  <si>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</si>
  <si>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</si>
  <si>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</si>
  <si>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</si>
  <si>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</si>
  <si>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</si>
  <si>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</si>
  <si>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</si>
  <si>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</si>
  <si>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</si>
  <si>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</si>
  <si>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</si>
  <si>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</si>
  <si>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</si>
  <si>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</si>
  <si>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</si>
  <si>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</si>
  <si>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</si>
  <si>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</si>
  <si>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</si>
  <si>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</si>
  <si>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</si>
  <si>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</si>
  <si>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</si>
  <si>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</si>
  <si>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</si>
  <si>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</si>
  <si>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</si>
  <si>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</si>
  <si>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</si>
  <si>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</si>
  <si>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</si>
  <si>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</si>
  <si>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</si>
  <si>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</si>
  <si>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</si>
  <si>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</si>
  <si>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</si>
  <si>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</si>
  <si>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</si>
  <si>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</si>
  <si>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</si>
  <si>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</si>
  <si>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</si>
  <si>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</si>
  <si>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</si>
  <si>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</si>
  <si>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</si>
  <si>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</si>
  <si>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</si>
  <si>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</si>
  <si>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</si>
  <si>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</si>
  <si>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</si>
  <si>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</si>
  <si>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</si>
  <si>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</si>
  <si>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</si>
  <si>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</si>
  <si>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</si>
  <si>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</si>
  <si>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</si>
  <si>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</si>
  <si>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</si>
  <si>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</si>
  <si>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</si>
  <si>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</si>
  <si>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</si>
  <si>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</si>
  <si>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</si>
  <si>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</si>
  <si>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</si>
  <si>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</si>
  <si>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</si>
  <si>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</si>
  <si>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</si>
  <si>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</si>
  <si>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</si>
  <si>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</si>
  <si>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</si>
  <si>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</si>
  <si>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</si>
  <si>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</si>
  <si>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</si>
  <si>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</si>
  <si>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</si>
  <si>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</si>
  <si>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</si>
  <si>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</si>
  <si>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</si>
  <si>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</si>
  <si>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</si>
  <si>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</si>
  <si>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</si>
  <si>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</si>
  <si>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</si>
  <si>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</si>
  <si>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</si>
  <si>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</si>
  <si>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</si>
  <si>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</si>
  <si>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</si>
  <si>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</si>
  <si>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</si>
  <si>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</si>
  <si>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</si>
  <si>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</si>
  <si>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</si>
  <si>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</si>
  <si>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</si>
  <si>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</si>
  <si>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</si>
  <si>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</si>
  <si>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</si>
  <si>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</si>
  <si>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</si>
  <si>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</si>
  <si>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</si>
  <si>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</si>
  <si>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</si>
  <si>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</si>
  <si>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</si>
  <si>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</si>
  <si>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</si>
  <si>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</si>
  <si>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</si>
  <si>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</si>
  <si>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</si>
  <si>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</si>
  <si>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</si>
  <si>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</si>
  <si>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</si>
  <si>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</si>
  <si>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</si>
  <si>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</si>
  <si>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</si>
  <si>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</si>
  <si>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</si>
  <si>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</si>
  <si>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</si>
  <si>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</si>
  <si>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</si>
  <si>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</si>
  <si>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</si>
  <si>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</si>
  <si>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</si>
  <si>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</si>
  <si>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</si>
  <si>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</si>
  <si>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</si>
  <si>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</si>
  <si>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</si>
  <si>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</si>
  <si>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</si>
  <si>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</si>
  <si>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</si>
  <si>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</si>
  <si>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</si>
  <si>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</si>
  <si>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</si>
  <si>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</si>
  <si>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</si>
  <si>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</si>
  <si>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</si>
  <si>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</si>
  <si>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</si>
  <si>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</si>
  <si>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</si>
  <si>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</si>
  <si>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</si>
  <si>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</si>
  <si>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</si>
  <si>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</si>
  <si>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</si>
  <si>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</si>
  <si>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</si>
  <si>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</si>
  <si>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</si>
  <si>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</si>
  <si>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</si>
  <si>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</si>
  <si>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</si>
  <si>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</si>
  <si>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</si>
  <si>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</si>
  <si>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</si>
  <si>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</si>
  <si>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</si>
  <si>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</si>
  <si>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</si>
  <si>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</si>
  <si>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</si>
  <si>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</si>
  <si>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</si>
  <si>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</si>
  <si>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</si>
  <si>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</si>
  <si>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</si>
  <si>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</si>
  <si>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</si>
  <si>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</si>
  <si>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</si>
  <si>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</si>
  <si>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</si>
  <si>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</si>
  <si>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</si>
  <si>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</si>
  <si>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</si>
  <si>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</si>
  <si>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</si>
  <si>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</si>
  <si>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</si>
  <si>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</si>
  <si>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</si>
  <si>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</si>
  <si>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</si>
  <si>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</si>
  <si>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</si>
  <si>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</si>
  <si>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</si>
  <si>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</si>
  <si>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</si>
  <si>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</si>
  <si>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</si>
  <si>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</si>
  <si>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</si>
  <si>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</si>
  <si>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</si>
  <si>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</si>
  <si>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</si>
  <si>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</si>
  <si>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</si>
  <si>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</si>
  <si>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</si>
  <si>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</si>
  <si>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</si>
  <si>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</si>
  <si>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</si>
  <si>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</si>
  <si>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</si>
  <si>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</si>
  <si>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</si>
  <si>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</si>
  <si>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</si>
  <si>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</si>
  <si>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</si>
  <si>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</si>
  <si>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</si>
  <si>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</si>
  <si>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</si>
  <si>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</si>
  <si>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</si>
  <si>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</si>
  <si>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</si>
  <si>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</si>
  <si>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</si>
  <si>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</si>
  <si>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</si>
  <si>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</si>
  <si>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</si>
  <si>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</si>
  <si>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</si>
  <si>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</si>
  <si>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</si>
  <si>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</si>
  <si>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</si>
  <si>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</si>
  <si>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</si>
  <si>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</si>
  <si>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</si>
  <si>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</si>
  <si>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</si>
  <si>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</si>
  <si>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</si>
  <si>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</si>
  <si>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</si>
  <si>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</si>
  <si>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</si>
  <si>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</si>
  <si>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</si>
  <si>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</si>
  <si>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</si>
  <si>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</si>
  <si>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</si>
  <si>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</si>
  <si>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</si>
  <si>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</si>
  <si>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</si>
  <si>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</si>
  <si>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</si>
  <si>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</si>
  <si>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</si>
  <si>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</si>
  <si>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</si>
  <si>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</si>
  <si>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</si>
  <si>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</si>
  <si>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</si>
  <si>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</si>
  <si>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</si>
  <si>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</si>
  <si>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</si>
  <si>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</si>
  <si>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</si>
  <si>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</si>
  <si>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</si>
  <si>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</si>
  <si>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</si>
  <si>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</si>
  <si>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</si>
  <si>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</si>
  <si>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</si>
  <si>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</si>
  <si>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</si>
  <si>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</si>
  <si>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</si>
  <si>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</si>
  <si>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</si>
  <si>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</si>
  <si>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</si>
  <si>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</si>
  <si>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</si>
  <si>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</si>
  <si>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</si>
  <si>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</si>
  <si>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</si>
  <si>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</si>
  <si>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</si>
  <si>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</si>
  <si>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</si>
  <si>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</si>
  <si>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</si>
  <si>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</si>
  <si>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</si>
  <si>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</si>
  <si>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</si>
  <si>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</si>
  <si>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</si>
  <si>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</si>
  <si>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</si>
  <si>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</si>
  <si>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</si>
  <si>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</si>
  <si>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</si>
  <si>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</si>
  <si>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</si>
  <si>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</si>
  <si>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</si>
  <si>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</si>
  <si>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</si>
  <si>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</si>
  <si>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</si>
  <si>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</si>
  <si>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</si>
  <si>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</si>
  <si>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</si>
  <si>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</si>
  <si>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</si>
  <si>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</si>
  <si>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</si>
  <si>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</si>
  <si>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</si>
  <si>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</si>
  <si>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</si>
  <si>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</si>
  <si>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</si>
  <si>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</si>
  <si>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</si>
  <si>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</si>
  <si>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</si>
  <si>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</si>
  <si>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</si>
  <si>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</si>
  <si>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</si>
  <si>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</si>
  <si>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</si>
  <si>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</si>
  <si>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</si>
  <si>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</si>
  <si>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</si>
  <si>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</si>
  <si>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</si>
  <si>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</si>
  <si>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</si>
  <si>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</si>
  <si>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</si>
  <si>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</si>
  <si>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</si>
  <si>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</si>
  <si>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</si>
  <si>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</si>
  <si>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</si>
  <si>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</si>
  <si>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</si>
  <si>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</si>
  <si>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</si>
  <si>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</si>
  <si>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</si>
  <si>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</si>
  <si>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</si>
  <si>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</si>
  <si>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</si>
  <si>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</si>
  <si>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</si>
  <si>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</si>
  <si>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</si>
  <si>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</si>
  <si>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</si>
  <si>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</si>
  <si>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</si>
  <si>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</si>
  <si>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</si>
  <si>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</si>
  <si>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</si>
  <si>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</si>
  <si>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</si>
  <si>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</si>
  <si>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</si>
  <si>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</si>
  <si>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</si>
  <si>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</si>
  <si>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</si>
  <si>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</si>
  <si>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</si>
  <si>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</si>
  <si>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</si>
  <si>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</si>
  <si>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</si>
  <si>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</si>
  <si>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</si>
  <si>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</si>
  <si>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</si>
  <si>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</si>
  <si>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</si>
  <si>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</si>
  <si>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</si>
  <si>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</si>
  <si>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</si>
  <si>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</si>
  <si>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</si>
  <si>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</si>
  <si>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</si>
  <si>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</si>
  <si>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</si>
  <si>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</si>
  <si>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</si>
  <si>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</si>
  <si>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</si>
  <si>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</si>
  <si>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</si>
  <si>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</si>
  <si>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</si>
  <si>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</si>
  <si>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</si>
  <si>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</si>
  <si>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</si>
  <si>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</si>
  <si>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</si>
  <si>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</si>
  <si>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</si>
  <si>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</si>
  <si>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</si>
  <si>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</si>
  <si>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</si>
  <si>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</si>
  <si>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</si>
  <si>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</si>
  <si>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</si>
  <si>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</si>
  <si>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</si>
  <si>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</si>
  <si>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</si>
  <si>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</si>
  <si>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</si>
  <si>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</si>
  <si>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</si>
  <si>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</si>
  <si>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</si>
  <si>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</si>
  <si>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</si>
  <si>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</si>
  <si>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</si>
  <si>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</si>
  <si>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</si>
  <si>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</si>
  <si>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</si>
  <si>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</si>
  <si>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</si>
  <si>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</si>
  <si>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</si>
  <si>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</si>
  <si>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</si>
  <si>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</si>
  <si>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</si>
  <si>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</si>
  <si>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</si>
  <si>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</si>
  <si>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</si>
  <si>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</si>
  <si>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</si>
  <si>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</si>
  <si>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</si>
  <si>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</si>
  <si>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</si>
  <si>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</si>
  <si>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</si>
  <si>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</si>
  <si>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</si>
  <si>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</si>
  <si>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</si>
  <si>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</si>
  <si>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</si>
  <si>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</si>
  <si>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</si>
  <si>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</si>
  <si>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</si>
  <si>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</si>
  <si>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</si>
  <si>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</si>
  <si>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</si>
  <si>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</si>
  <si>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</si>
  <si>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</si>
  <si>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</si>
  <si>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</si>
  <si>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</si>
  <si>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</si>
  <si>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</si>
  <si>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</si>
  <si>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</si>
  <si>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</si>
  <si>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</si>
  <si>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</si>
  <si>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</si>
  <si>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</si>
  <si>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</si>
  <si>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</si>
  <si>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</si>
  <si>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</si>
  <si>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</si>
  <si>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</si>
  <si>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</si>
  <si>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</si>
  <si>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</si>
  <si>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</si>
  <si>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</si>
  <si>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</si>
  <si>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</si>
  <si>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</si>
  <si>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</si>
  <si>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</si>
  <si>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</si>
  <si>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</si>
  <si>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</si>
  <si>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</si>
  <si>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</si>
  <si>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</si>
  <si>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</si>
  <si>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</si>
  <si>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</si>
  <si>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</si>
  <si>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</si>
  <si>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</si>
  <si>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</si>
  <si>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</si>
  <si>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</si>
  <si>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</si>
  <si>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</si>
  <si>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</si>
  <si>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</si>
  <si>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</si>
  <si>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</si>
  <si>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</si>
  <si>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</si>
  <si>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</si>
  <si>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</si>
  <si>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</si>
  <si>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</si>
  <si>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</si>
  <si>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</si>
  <si>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</si>
  <si>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</si>
  <si>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</si>
  <si>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</si>
  <si>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</si>
  <si>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</si>
  <si>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</si>
  <si>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</si>
  <si>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</si>
  <si>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</si>
  <si>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</si>
  <si>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</si>
  <si>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</si>
  <si>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</si>
  <si>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</si>
  <si>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</si>
  <si>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</si>
  <si>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</si>
  <si>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</si>
  <si>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</si>
  <si>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</si>
  <si>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</si>
  <si>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</si>
  <si>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</si>
  <si>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</si>
  <si>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</si>
  <si>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</si>
  <si>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</si>
  <si>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</si>
  <si>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</si>
  <si>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</si>
  <si>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</si>
  <si>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</si>
  <si>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</si>
  <si>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</si>
  <si>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</si>
  <si>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</si>
  <si>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</si>
  <si>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</si>
  <si>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</si>
  <si>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</si>
  <si>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</si>
  <si>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</si>
  <si>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</si>
  <si>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</si>
  <si>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</si>
  <si>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</si>
  <si>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</si>
  <si>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</si>
  <si>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</si>
  <si>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</si>
  <si>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</si>
  <si>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</si>
  <si>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</si>
  <si>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</si>
  <si>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</si>
  <si>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</si>
  <si>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</si>
  <si>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</si>
  <si>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</si>
  <si>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</si>
  <si>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</si>
  <si>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</si>
  <si>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</si>
  <si>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</si>
  <si>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</si>
  <si>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</si>
  <si>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</si>
  <si>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</si>
  <si>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</si>
  <si>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</si>
  <si>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</si>
  <si>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</si>
  <si>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</si>
  <si>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</si>
  <si>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</si>
  <si>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</si>
  <si>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</si>
  <si>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</si>
  <si>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</si>
  <si>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</si>
  <si>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</si>
  <si>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</si>
  <si>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</si>
  <si>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</si>
  <si>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</si>
  <si>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</si>
  <si>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</si>
  <si>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</si>
  <si>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</si>
  <si>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</si>
  <si>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</si>
  <si>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</si>
  <si>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</si>
  <si>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</si>
  <si>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</si>
  <si>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</si>
  <si>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</si>
  <si>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</si>
  <si>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</si>
  <si>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</si>
  <si>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</si>
  <si>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</si>
  <si>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</si>
  <si>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</si>
  <si>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</si>
  <si>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</si>
  <si>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</si>
  <si>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</si>
  <si>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</si>
  <si>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</si>
  <si>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</si>
  <si>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</si>
  <si>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</si>
  <si>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</si>
  <si>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</si>
  <si>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</si>
  <si>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</si>
  <si>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</si>
  <si>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</si>
  <si>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</si>
  <si>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</si>
  <si>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</si>
  <si>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</si>
  <si>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</si>
  <si>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</si>
  <si>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</si>
  <si>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</si>
  <si>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</si>
  <si>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</si>
  <si>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</si>
  <si>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</si>
  <si>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</si>
  <si>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</si>
  <si>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</si>
  <si>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</si>
  <si>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</si>
  <si>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</si>
  <si>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</si>
  <si>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</si>
  <si>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</si>
  <si>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</si>
  <si>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</si>
  <si>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</si>
  <si>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</si>
  <si>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</si>
  <si>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</si>
  <si>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</si>
  <si>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</si>
  <si>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</si>
  <si>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</si>
  <si>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</si>
  <si>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</si>
  <si>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</si>
  <si>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</si>
  <si>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</si>
  <si>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</si>
  <si>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</si>
  <si>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</si>
  <si>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</si>
  <si>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</si>
  <si>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</si>
  <si>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</si>
  <si>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</si>
  <si>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</si>
  <si>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</si>
  <si>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</si>
  <si>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</si>
  <si>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</si>
  <si>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</si>
  <si>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</si>
  <si>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</si>
  <si>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</si>
  <si>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</si>
  <si>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</si>
  <si>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</si>
  <si>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</si>
  <si>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</si>
  <si>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</si>
  <si>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</si>
  <si>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</si>
  <si>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</si>
  <si>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</si>
  <si>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</si>
  <si>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</si>
  <si>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</si>
  <si>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</si>
  <si>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</si>
  <si>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</si>
  <si>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</si>
  <si>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</si>
  <si>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</si>
  <si>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</si>
  <si>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</si>
  <si>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</si>
  <si>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</si>
  <si>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</si>
  <si>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</si>
  <si>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</si>
  <si>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</si>
  <si>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</si>
  <si>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</si>
  <si>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</si>
  <si>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</si>
  <si>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</si>
  <si>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</si>
  <si>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</si>
  <si>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</si>
  <si>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</si>
  <si>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</si>
  <si>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</si>
  <si>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</si>
  <si>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</si>
  <si>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</si>
  <si>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</si>
  <si>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</si>
  <si>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</si>
  <si>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</si>
  <si>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</si>
  <si>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</si>
  <si>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</si>
  <si>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</si>
  <si>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</si>
  <si>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</si>
  <si>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</si>
  <si>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</si>
  <si>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</si>
  <si>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</si>
  <si>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</si>
  <si>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</si>
  <si>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</si>
  <si>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</si>
  <si>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</si>
  <si>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</si>
  <si>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</si>
  <si>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</si>
  <si>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</si>
  <si>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</si>
  <si>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</si>
  <si>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</si>
  <si>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</si>
  <si>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</si>
  <si>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</si>
  <si>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</si>
  <si>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</si>
  <si>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</si>
  <si>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</si>
  <si>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</si>
  <si>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</si>
  <si>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</si>
  <si>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</si>
  <si>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</si>
  <si>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</si>
  <si>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</si>
  <si>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</si>
  <si>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</si>
  <si>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</si>
  <si>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</si>
  <si>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</si>
  <si>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</si>
  <si>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</si>
  <si>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</si>
  <si>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</si>
  <si>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</si>
  <si>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</si>
  <si>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</si>
  <si>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</si>
  <si>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</si>
  <si>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</si>
  <si>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</si>
  <si>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</si>
  <si>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</si>
  <si>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</si>
  <si>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</si>
  <si>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</si>
  <si>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</si>
  <si>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</si>
  <si>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</si>
  <si>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</si>
  <si>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</si>
  <si>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</si>
  <si>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</si>
  <si>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</si>
  <si>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</si>
  <si>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</si>
  <si>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</si>
  <si>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</si>
  <si>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</si>
  <si>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</si>
  <si>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</si>
  <si>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</si>
  <si>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</si>
  <si>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</si>
  <si>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</si>
  <si>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</si>
  <si>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</si>
  <si>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</si>
  <si>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</si>
  <si>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</si>
  <si>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</si>
  <si>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</si>
  <si>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</si>
  <si>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</si>
  <si>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</si>
  <si>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</si>
  <si>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</si>
  <si>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</si>
  <si>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</si>
  <si>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</si>
  <si>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</si>
  <si>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</si>
  <si>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</si>
  <si>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</si>
  <si>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</si>
  <si>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</si>
  <si>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</si>
  <si>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</si>
  <si>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</si>
  <si>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</si>
  <si>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</si>
  <si>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</si>
  <si>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</si>
  <si>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</si>
  <si>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</si>
  <si>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</si>
  <si>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</si>
  <si>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</si>
  <si>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</si>
  <si>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</si>
  <si>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</si>
  <si>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</si>
  <si>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</si>
  <si>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</si>
  <si>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</si>
  <si>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</si>
  <si>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</si>
  <si>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</si>
  <si>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</si>
  <si>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</si>
  <si>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</si>
  <si>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</si>
  <si>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</si>
  <si>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</si>
  <si>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</si>
  <si>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</si>
  <si>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</si>
  <si>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</si>
  <si>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</si>
  <si>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</si>
  <si>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</si>
  <si>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</si>
  <si>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</si>
  <si>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</si>
  <si>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</si>
  <si>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</si>
  <si>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</si>
  <si>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</si>
  <si>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</si>
  <si>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</si>
  <si>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</si>
  <si>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</si>
  <si>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</si>
  <si>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</si>
  <si>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</si>
  <si>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</si>
  <si>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</si>
  <si>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</si>
  <si>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</si>
  <si>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</si>
  <si>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</si>
  <si>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</si>
  <si>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</si>
  <si>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</si>
  <si>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</si>
  <si>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</si>
  <si>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</si>
  <si>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</si>
  <si>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</si>
  <si>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</si>
  <si>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</si>
  <si>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</si>
  <si>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</si>
  <si>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</si>
  <si>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</si>
  <si>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</si>
  <si>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</si>
  <si>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</si>
  <si>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</si>
  <si>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</si>
  <si>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</si>
  <si>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</si>
  <si>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</si>
  <si>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</si>
  <si>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</si>
  <si>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</si>
  <si>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</si>
  <si>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</si>
  <si>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</si>
  <si>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</si>
  <si>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</si>
  <si>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</si>
  <si>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</si>
  <si>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</si>
  <si>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</si>
  <si>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</si>
  <si>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</si>
  <si>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</si>
  <si>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</si>
  <si>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</si>
  <si>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</si>
  <si>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</si>
  <si>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</si>
  <si>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</si>
  <si>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</si>
  <si>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</si>
  <si>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</si>
  <si>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</si>
  <si>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</si>
  <si>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</si>
  <si>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</si>
  <si>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</si>
  <si>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</si>
  <si>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</si>
  <si>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</si>
  <si>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</si>
  <si>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</si>
  <si>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</si>
  <si>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</si>
  <si>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</si>
  <si>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</si>
  <si>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</si>
  <si>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</si>
  <si>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</si>
  <si>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</si>
  <si>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</si>
  <si>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</si>
  <si>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</si>
  <si>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</si>
  <si>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</si>
  <si>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</si>
  <si>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</si>
  <si>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</si>
  <si>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</si>
  <si>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</si>
  <si>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</si>
  <si>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</si>
  <si>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</si>
  <si>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</si>
  <si>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</si>
  <si>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</si>
  <si>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</si>
  <si>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</si>
  <si>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</si>
  <si>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</si>
  <si>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</si>
  <si>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</si>
  <si>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</si>
  <si>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</si>
  <si>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</si>
  <si>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</si>
  <si>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</si>
  <si>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</si>
  <si>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</si>
  <si>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</si>
  <si>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</si>
  <si>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</si>
  <si>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</si>
  <si>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</si>
  <si>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</si>
  <si>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</si>
  <si>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</si>
  <si>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</si>
  <si>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</si>
  <si>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</si>
  <si>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</si>
  <si>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</si>
  <si>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</si>
  <si>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</si>
  <si>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</si>
  <si>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</si>
  <si>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</si>
  <si>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</si>
  <si>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</si>
  <si>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</si>
  <si>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</si>
  <si>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</si>
  <si>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</si>
  <si>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</si>
  <si>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</si>
  <si>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</si>
  <si>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</si>
  <si>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</si>
  <si>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</si>
  <si>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</si>
  <si>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</si>
  <si>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</si>
  <si>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</si>
  <si>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</si>
  <si>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</si>
  <si>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</si>
  <si>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</si>
  <si>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</si>
  <si>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</si>
  <si>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</si>
  <si>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</si>
  <si>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</si>
  <si>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</si>
  <si>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</si>
  <si>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</si>
  <si>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</si>
  <si>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</si>
  <si>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</si>
  <si>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</si>
  <si>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</si>
  <si>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</si>
  <si>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</si>
  <si>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</si>
  <si>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</si>
  <si>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</si>
  <si>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</si>
  <si>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</si>
  <si>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</si>
  <si>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</si>
  <si>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</si>
  <si>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</si>
  <si>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</si>
  <si>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</si>
  <si>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</si>
  <si>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</si>
  <si>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</si>
  <si>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</si>
  <si>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</si>
  <si>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</si>
  <si>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</si>
  <si>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</si>
  <si>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</si>
  <si>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</si>
  <si>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</si>
  <si>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</si>
  <si>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</si>
  <si>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</si>
  <si>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</si>
  <si>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</si>
  <si>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</si>
  <si>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</si>
  <si>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</si>
  <si>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</si>
  <si>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</si>
  <si>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</si>
  <si>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</si>
  <si>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</si>
  <si>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</si>
  <si>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</si>
  <si>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</si>
  <si>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</si>
  <si>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</si>
  <si>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</si>
  <si>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</si>
  <si>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</si>
  <si>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</si>
  <si>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</si>
  <si>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</si>
  <si>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</si>
  <si>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</si>
  <si>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</si>
  <si>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</si>
  <si>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</si>
  <si>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</si>
  <si>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</si>
  <si>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</si>
  <si>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</si>
  <si>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</si>
  <si>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</si>
  <si>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</si>
  <si>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</si>
  <si>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</si>
  <si>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</si>
  <si>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</si>
  <si>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</si>
  <si>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</si>
  <si>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</si>
  <si>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</si>
  <si>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</si>
  <si>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</si>
  <si>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</si>
  <si>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</si>
  <si>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</si>
  <si>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</si>
  <si>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</si>
  <si>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</si>
  <si>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</si>
  <si>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</si>
  <si>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</si>
  <si>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</si>
  <si>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</si>
  <si>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</si>
  <si>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</si>
  <si>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</si>
  <si>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</si>
  <si>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</si>
  <si>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</si>
  <si>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</si>
  <si>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</si>
  <si>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</si>
  <si>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</si>
  <si>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</si>
  <si>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</si>
  <si>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</si>
  <si>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</si>
  <si>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</si>
  <si>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</si>
  <si>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</si>
  <si>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</si>
  <si>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</si>
  <si>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</si>
  <si>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</si>
  <si>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</si>
  <si>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</si>
  <si>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</si>
  <si>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</si>
  <si>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</si>
  <si>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</si>
  <si>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</si>
  <si>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</si>
  <si>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</si>
  <si>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</si>
  <si>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</si>
  <si>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</si>
  <si>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</si>
  <si>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</si>
  <si>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</si>
  <si>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</si>
  <si>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</si>
  <si>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</si>
  <si>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</si>
  <si>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</si>
  <si>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</si>
  <si>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</si>
  <si>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</si>
  <si>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</si>
  <si>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</si>
  <si>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</si>
  <si>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</si>
  <si>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</si>
  <si>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</si>
  <si>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</si>
  <si>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</si>
  <si>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</si>
  <si>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</si>
  <si>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</si>
  <si>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</si>
  <si>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</si>
  <si>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</si>
  <si>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</si>
  <si>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</si>
  <si>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</si>
  <si>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</si>
  <si>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</si>
  <si>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</si>
  <si>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</si>
  <si>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</si>
  <si>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</si>
  <si>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</si>
  <si>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</si>
  <si>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</si>
  <si>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</si>
  <si>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</si>
  <si>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</si>
  <si>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</si>
  <si>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</si>
  <si>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</si>
  <si>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</si>
  <si>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</si>
  <si>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</si>
  <si>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</si>
  <si>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</si>
  <si>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</si>
  <si>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</si>
  <si>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</si>
  <si>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</si>
  <si>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</si>
  <si>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</si>
  <si>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</si>
  <si>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</si>
  <si>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</si>
  <si>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</si>
  <si>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</si>
  <si>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</si>
  <si>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</si>
  <si>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</si>
  <si>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</si>
  <si>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</si>
  <si>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</si>
  <si>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</si>
  <si>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</si>
  <si>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</si>
  <si>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</si>
  <si>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</si>
  <si>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</si>
  <si>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</si>
  <si>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</si>
  <si>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</si>
  <si>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</si>
  <si>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</si>
  <si>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</si>
  <si>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</si>
  <si>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</si>
  <si>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</si>
  <si>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</si>
  <si>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</si>
  <si>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</si>
  <si>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</si>
  <si>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</si>
  <si>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</si>
  <si>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</si>
  <si>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</si>
  <si>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</si>
  <si>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</si>
  <si>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</si>
  <si>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</si>
  <si>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</si>
  <si>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</si>
  <si>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</si>
  <si>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</si>
  <si>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</si>
  <si>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</si>
  <si>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</si>
  <si>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</si>
  <si>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</si>
  <si>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</si>
  <si>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</si>
  <si>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</si>
  <si>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</si>
  <si>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</si>
  <si>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</si>
  <si>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</si>
  <si>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</si>
  <si>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</si>
  <si>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</si>
  <si>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</si>
  <si>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</si>
  <si>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</si>
  <si>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</si>
  <si>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</si>
  <si>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</si>
  <si>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</si>
  <si>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</si>
  <si>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</si>
  <si>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</si>
  <si>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</si>
  <si>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</si>
  <si>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</si>
  <si>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</si>
  <si>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</si>
  <si>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</si>
  <si>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</si>
  <si>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</si>
  <si>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</si>
  <si>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</si>
  <si>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</si>
  <si>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</si>
  <si>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</si>
  <si>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</si>
  <si>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</si>
  <si>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</si>
  <si>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</si>
  <si>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</si>
  <si>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</si>
  <si>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</si>
  <si>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</si>
  <si>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</si>
  <si>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</si>
  <si>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</si>
  <si>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</si>
  <si>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</si>
  <si>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</si>
  <si>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</si>
  <si>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</si>
  <si>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</si>
  <si>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</si>
  <si>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</si>
  <si>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</si>
  <si>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</si>
  <si>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</si>
  <si>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</si>
  <si>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</si>
  <si>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</si>
  <si>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</si>
  <si>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</si>
  <si>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</si>
  <si>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</si>
  <si>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</si>
  <si>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</si>
  <si>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</si>
  <si>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</si>
  <si>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</si>
  <si>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</si>
  <si>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</si>
  <si>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</si>
  <si>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</si>
  <si>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</si>
  <si>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</si>
  <si>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</si>
  <si>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</si>
  <si>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</si>
  <si>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</si>
  <si>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</si>
  <si>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</si>
  <si>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</si>
  <si>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</si>
  <si>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</si>
  <si>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</si>
  <si>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</si>
  <si>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</si>
  <si>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</si>
  <si>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</si>
  <si>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</si>
  <si>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</si>
  <si>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</si>
  <si>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</si>
  <si>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</si>
  <si>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</si>
  <si>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</si>
  <si>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</si>
  <si>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</si>
  <si>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</si>
  <si>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</si>
  <si>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</si>
  <si>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</si>
  <si>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</si>
  <si>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</si>
  <si>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</si>
  <si>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</si>
  <si>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</si>
  <si>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</si>
  <si>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</si>
  <si>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</si>
  <si>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</si>
  <si>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</si>
  <si>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</si>
  <si>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</si>
  <si>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</si>
  <si>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</si>
  <si>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</si>
  <si>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</si>
  <si>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</si>
  <si>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</si>
  <si>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</si>
  <si>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</si>
  <si>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</si>
  <si>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</si>
  <si>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</si>
  <si>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</si>
  <si>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</si>
  <si>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</si>
  <si>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</si>
  <si>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</si>
  <si>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</si>
  <si>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</si>
  <si>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</si>
  <si>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</si>
  <si>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</si>
  <si>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</si>
  <si>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</si>
  <si>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</si>
  <si>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</si>
  <si>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</si>
  <si>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</si>
  <si>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</si>
  <si>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</si>
  <si>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</si>
  <si>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</si>
  <si>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</si>
  <si>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</si>
  <si>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</si>
  <si>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</si>
  <si>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</si>
  <si>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</si>
  <si>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</si>
  <si>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</si>
  <si>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</si>
  <si>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</si>
  <si>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</si>
  <si>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</si>
  <si>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</si>
  <si>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</si>
  <si>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</si>
  <si>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</si>
  <si>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</si>
  <si>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</si>
  <si>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</si>
  <si>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</si>
  <si>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</si>
  <si>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</si>
  <si>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</si>
  <si>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</si>
  <si>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</si>
  <si>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</si>
  <si>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</si>
  <si>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</si>
  <si>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</si>
  <si>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</si>
  <si>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</si>
  <si>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</si>
  <si>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</si>
  <si>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</si>
  <si>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</si>
  <si>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</si>
  <si>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</si>
  <si>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</si>
  <si>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</si>
  <si>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</si>
  <si>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</si>
  <si>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</si>
  <si>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</si>
  <si>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</si>
  <si>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</si>
  <si>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</si>
  <si>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</si>
  <si>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</si>
  <si>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</si>
  <si>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</si>
  <si>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</si>
  <si>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</si>
  <si>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</si>
  <si>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</si>
  <si>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</si>
  <si>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</si>
  <si>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</si>
  <si>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</si>
  <si>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</si>
  <si>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</si>
  <si>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</si>
  <si>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</si>
  <si>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</si>
  <si>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</si>
  <si>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</si>
  <si>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</si>
  <si>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</si>
  <si>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</si>
  <si>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</si>
  <si>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</si>
  <si>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</si>
  <si>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</si>
  <si>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</si>
  <si>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</si>
  <si>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</si>
  <si>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</si>
  <si>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</si>
  <si>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</si>
  <si>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</si>
  <si>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</si>
  <si>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</si>
  <si>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</si>
  <si>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</si>
  <si>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</si>
  <si>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</si>
  <si>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</si>
  <si>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</si>
  <si>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</si>
  <si>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</si>
  <si>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</si>
  <si>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</si>
  <si>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</si>
  <si>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</si>
  <si>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</si>
  <si>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</si>
  <si>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</si>
  <si>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</si>
  <si>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</si>
  <si>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</si>
  <si>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</si>
  <si>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</si>
  <si>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</si>
  <si>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</si>
  <si>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</si>
  <si>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</si>
  <si>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</si>
  <si>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</si>
  <si>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</si>
  <si>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</si>
  <si>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</si>
  <si>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</si>
  <si>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</si>
  <si>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</si>
  <si>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</si>
  <si>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</si>
  <si>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</si>
  <si>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</si>
  <si>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</si>
  <si>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</si>
  <si>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</si>
  <si>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</si>
  <si>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</si>
  <si>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</si>
  <si>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</si>
  <si>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</si>
  <si>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</si>
  <si>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</si>
  <si>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</si>
  <si>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</si>
  <si>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</si>
  <si>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</si>
  <si>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</si>
  <si>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</si>
  <si>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</si>
  <si>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</si>
  <si>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</si>
  <si>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</si>
  <si>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</si>
  <si>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</si>
  <si>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</si>
  <si>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</si>
  <si>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</si>
  <si>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</si>
  <si>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</si>
  <si>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</si>
  <si>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</si>
  <si>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</si>
  <si>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</si>
  <si>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</si>
  <si>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</si>
  <si>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</si>
  <si>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</si>
  <si>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</si>
  <si>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</si>
  <si>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</si>
  <si>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</si>
  <si>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</si>
  <si>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</si>
  <si>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</si>
  <si>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</si>
  <si>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</si>
  <si>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</si>
  <si>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</si>
  <si>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</si>
  <si>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</si>
  <si>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</si>
  <si>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</si>
  <si>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</si>
  <si>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</si>
  <si>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</si>
  <si>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</si>
  <si>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</si>
  <si>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</si>
  <si>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</si>
  <si>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</si>
  <si>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</si>
  <si>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</si>
  <si>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</si>
  <si>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</si>
  <si>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</si>
  <si>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</si>
  <si>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</si>
  <si>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</si>
  <si>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</si>
  <si>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</si>
  <si>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</si>
  <si>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</si>
  <si>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</si>
  <si>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</si>
  <si>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</si>
  <si>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</si>
  <si>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</si>
  <si>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</si>
  <si>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</si>
  <si>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</si>
  <si>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</si>
  <si>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</si>
  <si>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</si>
  <si>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</si>
  <si>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</si>
  <si>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</si>
  <si>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</si>
  <si>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</si>
  <si>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</si>
  <si>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</si>
  <si>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</si>
  <si>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</si>
  <si>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</si>
  <si>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</si>
  <si>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</si>
  <si>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</si>
  <si>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</si>
  <si>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</si>
  <si>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</si>
  <si>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</si>
  <si>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</si>
  <si>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</si>
  <si>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</si>
  <si>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</si>
  <si>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</si>
  <si>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</si>
  <si>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</si>
  <si>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</si>
  <si>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</si>
  <si>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</si>
  <si>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</si>
  <si>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</si>
  <si>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</si>
  <si>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</si>
  <si>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</si>
  <si>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</si>
  <si>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</si>
  <si>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</si>
  <si>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</si>
  <si>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</si>
  <si>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</si>
  <si>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</si>
  <si>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</si>
  <si>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</si>
  <si>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</si>
  <si>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</si>
  <si>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</si>
  <si>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</si>
  <si>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</si>
  <si>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</si>
  <si>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</si>
  <si>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</si>
  <si>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</si>
  <si>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</si>
  <si>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</si>
  <si>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</si>
  <si>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</si>
  <si>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</si>
  <si>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</si>
  <si>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</si>
  <si>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</si>
  <si>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</si>
  <si>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</si>
  <si>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</si>
  <si>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</si>
  <si>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</si>
  <si>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</si>
  <si>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</si>
  <si>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</si>
  <si>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</si>
  <si>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</si>
  <si>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</si>
  <si>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</si>
  <si>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</si>
  <si>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</si>
  <si>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</si>
  <si>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</si>
  <si>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</si>
  <si>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</si>
  <si>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</si>
  <si>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</si>
  <si>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</si>
  <si>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</si>
  <si>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</si>
  <si>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</si>
  <si>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</si>
  <si>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</si>
  <si>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</si>
  <si>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</si>
  <si>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</si>
  <si>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</si>
  <si>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</si>
  <si>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</si>
  <si>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</si>
  <si>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</si>
  <si>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</si>
  <si>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</si>
  <si>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</si>
  <si>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</si>
  <si>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</si>
  <si>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</si>
  <si>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</si>
  <si>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</si>
  <si>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</si>
  <si>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</si>
  <si>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</si>
  <si>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</si>
  <si>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</si>
  <si>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</si>
  <si>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</si>
  <si>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</si>
  <si>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</si>
  <si>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</si>
  <si>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</si>
  <si>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</si>
  <si>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</si>
  <si>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</si>
  <si>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</si>
  <si>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</si>
  <si>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</si>
  <si>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</si>
  <si>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</si>
  <si>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</si>
  <si>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</si>
  <si>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</si>
  <si>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</si>
  <si>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</si>
  <si>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</si>
  <si>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</si>
  <si>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</si>
  <si>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</si>
  <si>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</si>
  <si>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</si>
  <si>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</si>
  <si>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</si>
  <si>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</si>
  <si>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</si>
  <si>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</si>
  <si>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</si>
  <si>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</si>
  <si>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</si>
  <si>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</si>
  <si>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</si>
  <si>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</si>
  <si>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</si>
  <si>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</si>
  <si>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</si>
  <si>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</si>
  <si>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</si>
  <si>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</si>
  <si>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</si>
  <si>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</si>
  <si>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</si>
  <si>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</si>
  <si>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</si>
  <si>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</si>
  <si>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</si>
  <si>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</si>
  <si>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</si>
  <si>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</si>
  <si>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</si>
  <si>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</si>
  <si>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</si>
  <si>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</si>
  <si>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</si>
  <si>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</si>
  <si>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</si>
  <si>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</si>
  <si>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</si>
  <si>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</si>
  <si>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</si>
  <si>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</si>
  <si>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</si>
  <si>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</si>
  <si>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</si>
  <si>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</si>
  <si>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</si>
  <si>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</si>
  <si>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</si>
  <si>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</si>
  <si>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</si>
  <si>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</si>
  <si>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</si>
  <si>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</si>
  <si>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</si>
  <si>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</si>
  <si>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</si>
  <si>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</si>
  <si>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</si>
  <si>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</si>
  <si>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</si>
  <si>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</si>
  <si>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</si>
  <si>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</si>
  <si>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</si>
  <si>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</si>
  <si>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</si>
  <si>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</si>
  <si>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</si>
  <si>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</si>
  <si>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</si>
  <si>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</si>
  <si>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</si>
  <si>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</si>
  <si>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</si>
  <si>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</si>
  <si>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</si>
  <si>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</si>
  <si>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</si>
  <si>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</si>
  <si>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</si>
  <si>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</si>
  <si>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</si>
  <si>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</si>
  <si>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</si>
  <si>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</si>
  <si>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</si>
  <si>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</si>
  <si>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</si>
  <si>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</si>
  <si>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</si>
  <si>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</si>
  <si>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</si>
  <si>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</si>
  <si>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</si>
  <si>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</si>
  <si>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</si>
  <si>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</si>
  <si>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</si>
  <si>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</si>
  <si>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</si>
  <si>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</si>
  <si>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</si>
  <si>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</si>
  <si>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</si>
  <si>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</si>
  <si>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</si>
  <si>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</si>
  <si>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</si>
  <si>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</si>
  <si>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</si>
  <si>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</si>
  <si>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</si>
  <si>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</si>
  <si>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</si>
  <si>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</si>
  <si>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</si>
  <si>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</si>
  <si>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</si>
  <si>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</si>
  <si>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</si>
  <si>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</si>
  <si>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</si>
  <si>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</si>
  <si>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</si>
  <si>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</si>
  <si>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</si>
  <si>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</si>
  <si>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</si>
  <si>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</si>
  <si>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</si>
  <si>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</si>
  <si>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</si>
  <si>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</si>
  <si>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</si>
  <si>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</si>
  <si>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</si>
  <si>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</si>
  <si>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</si>
  <si>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</si>
  <si>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</si>
  <si>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</si>
  <si>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</si>
  <si>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</si>
  <si>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</si>
  <si>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</si>
  <si>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</si>
  <si>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</si>
  <si>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</si>
  <si>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</si>
  <si>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</si>
  <si>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</si>
  <si>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</si>
  <si>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</si>
  <si>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</si>
  <si>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</si>
  <si>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</si>
  <si>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</si>
  <si>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</si>
  <si>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</si>
  <si>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</si>
  <si>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</si>
  <si>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</si>
  <si>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</si>
  <si>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</si>
  <si>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</si>
  <si>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</si>
  <si>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</si>
  <si>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</si>
  <si>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</si>
  <si>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</si>
  <si>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</si>
  <si>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</si>
  <si>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</si>
  <si>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</si>
  <si>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</si>
  <si>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</si>
  <si>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</si>
  <si>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</si>
  <si>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</si>
  <si>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</si>
  <si>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</si>
  <si>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</si>
  <si>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</si>
  <si>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</si>
  <si>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</si>
  <si>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</si>
  <si>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</si>
  <si>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</si>
  <si>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</si>
  <si>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</si>
  <si>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</si>
  <si>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</si>
  <si>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</si>
  <si>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</si>
  <si>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</si>
  <si>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</si>
  <si>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</si>
  <si>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</si>
  <si>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</si>
  <si>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</si>
  <si>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</si>
  <si>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</si>
  <si>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</si>
  <si>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</si>
  <si>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</si>
  <si>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</si>
  <si>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</si>
  <si>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</si>
  <si>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</si>
  <si>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</si>
  <si>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</si>
  <si>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</si>
  <si>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</si>
  <si>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</si>
  <si>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</si>
  <si>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</si>
  <si>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</si>
  <si>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</si>
  <si>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</si>
  <si>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</si>
  <si>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</si>
  <si>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</si>
  <si>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</si>
  <si>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</si>
  <si>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</si>
  <si>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</si>
  <si>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</si>
  <si>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</si>
  <si>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</si>
  <si>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</si>
  <si>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</si>
  <si>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</si>
  <si>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</si>
  <si>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</si>
  <si>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</si>
  <si>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</si>
  <si>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</si>
  <si>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</si>
  <si>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</si>
  <si>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</si>
  <si>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</si>
  <si>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</si>
  <si>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</si>
  <si>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</si>
  <si>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</si>
  <si>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</si>
  <si>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</si>
  <si>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</si>
  <si>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</si>
  <si>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</si>
  <si>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</si>
  <si>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</si>
  <si>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</si>
  <si>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</si>
  <si>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</si>
  <si>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</si>
  <si>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</si>
  <si>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</si>
  <si>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</si>
  <si>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</si>
  <si>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</si>
  <si>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</si>
  <si>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</si>
  <si>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</si>
  <si>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</si>
  <si>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</si>
  <si>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</si>
  <si>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</si>
  <si>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</si>
  <si>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</si>
  <si>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</si>
  <si>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</si>
  <si>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</si>
  <si>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</si>
  <si>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</si>
  <si>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</si>
  <si>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</si>
  <si>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</si>
  <si>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</si>
  <si>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</si>
  <si>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</si>
  <si>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</si>
  <si>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</si>
  <si>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</si>
  <si>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</si>
  <si>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</si>
  <si>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</si>
  <si>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</si>
  <si>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</si>
  <si>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</si>
  <si>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</si>
  <si>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</si>
  <si>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</si>
  <si>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</si>
  <si>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</si>
  <si>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</si>
  <si>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</si>
  <si>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</si>
  <si>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</si>
  <si>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</si>
  <si>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</si>
  <si>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</si>
  <si>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</si>
  <si>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</si>
  <si>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</si>
  <si>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</si>
  <si>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</si>
  <si>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</si>
  <si>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</si>
  <si>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</si>
  <si>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</si>
  <si>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</si>
  <si>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</si>
  <si>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</si>
  <si>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</si>
  <si>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</si>
  <si>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</si>
  <si>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</si>
  <si>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</si>
  <si>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</si>
  <si>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</si>
  <si>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</si>
  <si>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</si>
  <si>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</si>
  <si>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</si>
  <si>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</si>
  <si>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</si>
  <si>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</si>
  <si>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</si>
  <si>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</si>
  <si>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</si>
  <si>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</si>
  <si>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</si>
  <si>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</si>
  <si>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</si>
  <si>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</si>
  <si>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</si>
  <si>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</si>
  <si>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</si>
  <si>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</si>
  <si>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</si>
  <si>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</si>
  <si>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</si>
  <si>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</si>
  <si>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</si>
  <si>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</si>
  <si>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</si>
  <si>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</si>
  <si>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</si>
  <si>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</si>
  <si>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</si>
  <si>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</si>
  <si>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</si>
  <si>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</si>
  <si>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</si>
  <si>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</si>
  <si>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</si>
  <si>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</si>
  <si>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</si>
  <si>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</si>
  <si>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</si>
  <si>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</si>
  <si>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</si>
  <si>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</si>
  <si>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</si>
  <si>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</si>
  <si>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</si>
  <si>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</si>
  <si>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</si>
  <si>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</si>
  <si>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</si>
  <si>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</si>
  <si>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</si>
  <si>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</si>
  <si>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</si>
  <si>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</si>
  <si>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</si>
  <si>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</si>
  <si>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</si>
  <si>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</si>
  <si>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</si>
  <si>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</si>
  <si>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</si>
  <si>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</si>
  <si>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</si>
  <si>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</si>
  <si>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</si>
  <si>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</si>
  <si>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</si>
  <si>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</si>
  <si>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</si>
  <si>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</si>
  <si>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</si>
  <si>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</si>
  <si>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</si>
  <si>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</si>
  <si>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</si>
  <si>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</si>
  <si>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</si>
  <si>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</si>
  <si>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</si>
  <si>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</si>
  <si>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</si>
  <si>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</si>
  <si>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</si>
  <si>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</si>
  <si>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</si>
  <si>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</si>
  <si>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</si>
  <si>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</si>
  <si>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</si>
  <si>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</si>
  <si>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</si>
  <si>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</si>
  <si>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</si>
  <si>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</si>
  <si>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</si>
  <si>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</si>
  <si>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</si>
  <si>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</si>
  <si>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</si>
  <si>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</si>
  <si>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</si>
  <si>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</si>
  <si>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</si>
  <si>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</si>
  <si>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</si>
  <si>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</si>
  <si>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</si>
  <si>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</si>
  <si>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</si>
  <si>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</si>
  <si>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</si>
  <si>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</si>
  <si>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</si>
  <si>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</si>
  <si>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</si>
  <si>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</si>
  <si>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</si>
  <si>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</si>
  <si>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</si>
  <si>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</si>
  <si>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</si>
  <si>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</si>
  <si>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</si>
  <si>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</si>
  <si>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</si>
  <si>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</si>
  <si>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</si>
  <si>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</si>
  <si>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</si>
  <si>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</si>
  <si>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</si>
  <si>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</si>
  <si>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</si>
  <si>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</si>
  <si>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</si>
  <si>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</si>
  <si>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</si>
  <si>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</si>
  <si>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</si>
  <si>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</si>
  <si>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</si>
  <si>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</si>
  <si>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</si>
  <si>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</si>
  <si>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</si>
  <si>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</si>
  <si>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</si>
  <si>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</si>
  <si>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</si>
  <si>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</si>
  <si>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</si>
  <si>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</si>
  <si>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</si>
  <si>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</si>
  <si>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</si>
  <si>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</si>
  <si>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</si>
  <si>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</si>
  <si>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</si>
  <si>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</si>
  <si>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</si>
  <si>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</si>
  <si>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</si>
  <si>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</si>
  <si>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</si>
  <si>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</si>
  <si>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</si>
  <si>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</si>
  <si>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</si>
  <si>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</si>
  <si>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</si>
  <si>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</si>
  <si>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</si>
  <si>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</si>
  <si>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</si>
  <si>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</si>
  <si>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</si>
  <si>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</si>
  <si>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</si>
  <si>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</si>
  <si>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</si>
  <si>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</si>
  <si>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</si>
  <si>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</si>
  <si>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</si>
  <si>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</si>
  <si>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</si>
  <si>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</si>
  <si>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</si>
  <si>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</si>
  <si>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</si>
  <si>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</si>
  <si>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</si>
  <si>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</si>
  <si>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</si>
  <si>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</si>
  <si>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</si>
  <si>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</si>
  <si>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</si>
  <si>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</si>
  <si>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</si>
  <si>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</si>
  <si>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</si>
  <si>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</si>
  <si>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</si>
  <si>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</si>
  <si>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</si>
  <si>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</si>
  <si>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</si>
  <si>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</si>
  <si>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</si>
  <si>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</si>
  <si>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</si>
  <si>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</si>
  <si>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</si>
  <si>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</si>
  <si>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</si>
  <si>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</si>
  <si>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</si>
  <si>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</si>
  <si>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</si>
  <si>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</si>
  <si>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</si>
  <si>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</si>
  <si>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</si>
  <si>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</si>
  <si>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</si>
  <si>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</si>
  <si>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</si>
  <si>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</si>
  <si>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</si>
  <si>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</si>
  <si>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</si>
  <si>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</si>
  <si>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</si>
  <si>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</si>
  <si>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</si>
  <si>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</si>
  <si>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</si>
  <si>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</si>
  <si>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</si>
  <si>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</si>
  <si>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</si>
  <si>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</si>
  <si>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</si>
  <si>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</si>
  <si>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</si>
  <si>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</si>
  <si>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</si>
  <si>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</si>
  <si>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</si>
  <si>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</si>
  <si>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</si>
  <si>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</si>
  <si>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</si>
  <si>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</si>
  <si>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</si>
  <si>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</si>
  <si>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</si>
  <si>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</si>
  <si>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</si>
  <si>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</si>
  <si>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</si>
  <si>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</si>
  <si>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</si>
  <si>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</si>
  <si>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</si>
  <si>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</si>
  <si>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</si>
  <si>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</si>
  <si>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</si>
  <si>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</si>
  <si>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</si>
  <si>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</si>
  <si>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</si>
  <si>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</si>
  <si>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</si>
  <si>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</si>
  <si>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</si>
  <si>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</si>
  <si>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</si>
  <si>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</si>
  <si>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</si>
  <si>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</si>
  <si>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</si>
  <si>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</si>
  <si>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</si>
  <si>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</si>
  <si>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</si>
  <si>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</si>
  <si>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</si>
  <si>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</si>
  <si>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</si>
  <si>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</si>
  <si>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</si>
  <si>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</si>
  <si>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</si>
  <si>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</si>
  <si>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</si>
  <si>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</si>
  <si>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</si>
  <si>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</si>
  <si>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</si>
  <si>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</si>
  <si>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</si>
  <si>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</si>
  <si>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</si>
  <si>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</si>
  <si>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</si>
  <si>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</si>
  <si>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</si>
  <si>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</si>
  <si>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</si>
  <si>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</si>
  <si>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</si>
  <si>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</si>
  <si>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</si>
  <si>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</si>
  <si>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</si>
  <si>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</si>
  <si>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</si>
  <si>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</si>
  <si>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</si>
  <si>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</si>
  <si>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</si>
  <si>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</si>
  <si>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</si>
  <si>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</si>
  <si>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</si>
  <si>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</si>
  <si>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</si>
  <si>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</si>
  <si>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</si>
  <si>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</si>
  <si>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</si>
  <si>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</si>
  <si>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</si>
  <si>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</si>
  <si>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</si>
  <si>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</si>
  <si>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</si>
  <si>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</si>
  <si>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</si>
  <si>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</si>
  <si>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</si>
  <si>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</si>
  <si>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</si>
  <si>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</si>
  <si>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</si>
  <si>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</si>
  <si>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</si>
  <si>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</si>
  <si>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</si>
  <si>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</si>
  <si>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</si>
  <si>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</si>
  <si>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</si>
  <si>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</si>
  <si>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</si>
  <si>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</si>
  <si>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</si>
  <si>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</si>
  <si>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</si>
  <si>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</si>
  <si>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</si>
  <si>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</si>
  <si>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</si>
  <si>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</si>
  <si>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</si>
  <si>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</si>
  <si>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</si>
  <si>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</si>
  <si>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</si>
  <si>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</si>
  <si>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</si>
  <si>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</si>
  <si>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</si>
  <si>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</si>
  <si>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</si>
  <si>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</si>
  <si>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</si>
  <si>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</si>
  <si>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</si>
  <si>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</si>
  <si>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</si>
  <si>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</si>
  <si>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</si>
  <si>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</si>
  <si>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</si>
  <si>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</si>
  <si>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</si>
  <si>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</si>
  <si>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</si>
  <si>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</si>
  <si>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</si>
  <si>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</si>
  <si>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</si>
  <si>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</si>
  <si>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</si>
  <si>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</si>
  <si>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</si>
  <si>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</si>
  <si>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</si>
  <si>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</si>
  <si>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</si>
  <si>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</si>
  <si>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</si>
  <si>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</si>
  <si>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</si>
  <si>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</si>
  <si>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</si>
  <si>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</si>
  <si>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</si>
  <si>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</si>
  <si>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</si>
  <si>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</si>
  <si>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</si>
  <si>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</si>
  <si>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</si>
  <si>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</si>
  <si>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</si>
  <si>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</si>
  <si>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</si>
  <si>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</si>
  <si>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</si>
  <si>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</si>
  <si>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</si>
  <si>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</si>
  <si>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</si>
  <si>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</si>
  <si>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</si>
  <si>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</si>
  <si>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</si>
  <si>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</si>
  <si>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</si>
  <si>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</si>
  <si>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</si>
  <si>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</si>
  <si>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</si>
  <si>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</si>
  <si>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</si>
  <si>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</si>
  <si>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</si>
  <si>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</si>
  <si>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</si>
  <si>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</si>
  <si>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</si>
  <si>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</si>
  <si>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</si>
  <si>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</si>
  <si>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</si>
  <si>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</si>
  <si>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</si>
  <si>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</si>
  <si>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</si>
  <si>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</si>
  <si>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</si>
  <si>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</si>
  <si>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</si>
  <si>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</si>
  <si>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</si>
  <si>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</si>
  <si>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</si>
  <si>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</si>
  <si>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</si>
  <si>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</si>
  <si>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</si>
  <si>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</si>
  <si>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</si>
  <si>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</si>
  <si>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</si>
  <si>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</si>
  <si>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</si>
  <si>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</si>
  <si>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</si>
  <si>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</si>
  <si>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</si>
  <si>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</si>
  <si>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</si>
  <si>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</si>
  <si>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</si>
  <si>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</si>
  <si>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</si>
  <si>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</si>
  <si>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</si>
  <si>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</si>
  <si>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</si>
  <si>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</si>
  <si>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</si>
  <si>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</si>
  <si>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</si>
  <si>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</si>
  <si>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</si>
  <si>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</si>
  <si>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</si>
  <si>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</si>
  <si>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</si>
  <si>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</si>
  <si>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</si>
  <si>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</si>
  <si>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</si>
  <si>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</si>
  <si>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</si>
  <si>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</si>
  <si>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</si>
  <si>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</si>
  <si>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</si>
  <si>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</si>
  <si>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</si>
  <si>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</si>
  <si>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</si>
  <si>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</si>
  <si>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</si>
  <si>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</si>
  <si>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</si>
  <si>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</si>
  <si>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</si>
  <si>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</si>
  <si>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</si>
  <si>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</si>
  <si>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</si>
  <si>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</si>
  <si>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</si>
  <si>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</si>
  <si>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</si>
  <si>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</si>
  <si>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</si>
  <si>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</si>
  <si>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</si>
  <si>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</si>
  <si>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</si>
  <si>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</si>
  <si>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</si>
  <si>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</si>
  <si>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</si>
  <si>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</si>
  <si>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</si>
  <si>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</si>
  <si>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</si>
  <si>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</si>
  <si>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</si>
  <si>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</si>
  <si>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</si>
  <si>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</si>
  <si>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</si>
  <si>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</si>
  <si>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</si>
  <si>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</si>
  <si>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</si>
  <si>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</si>
  <si>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</si>
  <si>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</si>
  <si>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</si>
  <si>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</si>
  <si>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</si>
  <si>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</si>
  <si>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</si>
  <si>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</si>
  <si>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</si>
  <si>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</si>
  <si>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</si>
  <si>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</si>
  <si>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</si>
  <si>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</si>
  <si>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</si>
  <si>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</si>
  <si>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</si>
  <si>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</si>
  <si>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</si>
  <si>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</si>
  <si>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</si>
  <si>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</si>
  <si>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</si>
  <si>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</si>
  <si>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</si>
  <si>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</si>
  <si>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</si>
  <si>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</si>
  <si>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</si>
  <si>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</si>
  <si>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</si>
  <si>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</si>
  <si>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</si>
  <si>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</si>
  <si>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</si>
  <si>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</si>
  <si>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</si>
  <si>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</si>
  <si>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</si>
  <si>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</si>
  <si>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</si>
  <si>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</si>
  <si>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</si>
  <si>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</si>
  <si>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</si>
  <si>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</si>
  <si>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</si>
  <si>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</si>
  <si>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</si>
  <si>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</si>
  <si>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</si>
  <si>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</si>
  <si>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</si>
  <si>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</si>
  <si>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</si>
  <si>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</si>
  <si>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</si>
  <si>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</si>
  <si>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</si>
  <si>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</si>
  <si>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</si>
  <si>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</si>
  <si>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</si>
  <si>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</si>
  <si>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</si>
  <si>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</si>
  <si>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</si>
  <si>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</si>
  <si>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</si>
  <si>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</si>
  <si>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</si>
  <si>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</si>
  <si>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</si>
  <si>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</si>
  <si>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</si>
  <si>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</si>
  <si>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</si>
  <si>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</si>
  <si>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</si>
  <si>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</si>
  <si>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</si>
  <si>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</si>
  <si>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</si>
  <si>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</si>
  <si>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</si>
  <si>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</si>
  <si>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</si>
  <si>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</si>
  <si>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</si>
  <si>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</si>
  <si>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</si>
  <si>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</si>
  <si>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</si>
  <si>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</si>
  <si>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</si>
  <si>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</si>
  <si>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</si>
  <si>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</si>
  <si>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</si>
  <si>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</si>
  <si>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</si>
  <si>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</si>
  <si>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</si>
  <si>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</si>
  <si>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</si>
  <si>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</si>
  <si>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</si>
  <si>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</si>
  <si>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</si>
  <si>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</si>
  <si>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</si>
  <si>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</si>
  <si>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</si>
  <si>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</si>
  <si>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</si>
  <si>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</si>
  <si>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</si>
  <si>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</si>
  <si>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</si>
  <si>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</si>
  <si>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</si>
  <si>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</si>
  <si>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</si>
  <si>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</si>
  <si>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</si>
  <si>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</si>
  <si>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</si>
  <si>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</si>
  <si>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</si>
  <si>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</si>
  <si>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</si>
  <si>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</si>
  <si>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</si>
  <si>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</si>
  <si>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</si>
  <si>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</si>
  <si>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</si>
  <si>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</si>
  <si>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</si>
  <si>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</si>
  <si>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</si>
  <si>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</si>
  <si>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</si>
  <si>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</si>
  <si>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</si>
  <si>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</si>
  <si>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</si>
  <si>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</si>
  <si>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</si>
  <si>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</si>
  <si>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</si>
  <si>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</si>
  <si>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</si>
  <si>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</si>
  <si>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</si>
  <si>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</si>
  <si>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</si>
  <si>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</si>
  <si>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</si>
  <si>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</si>
  <si>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</si>
  <si>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</si>
  <si>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</si>
  <si>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</si>
  <si>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</si>
  <si>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</si>
  <si>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</si>
  <si>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</si>
  <si>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</si>
  <si>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</si>
  <si>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</si>
  <si>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</si>
  <si>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</si>
  <si>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</si>
  <si>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</si>
  <si>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</si>
  <si>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</si>
  <si>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</si>
  <si>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</si>
  <si>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</si>
  <si>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</si>
  <si>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</si>
  <si>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</si>
  <si>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</si>
  <si>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</si>
  <si>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</si>
  <si>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</si>
  <si>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</si>
  <si>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</si>
  <si>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</si>
  <si>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</si>
  <si>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</si>
  <si>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</si>
  <si>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</si>
  <si>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</si>
  <si>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</si>
  <si>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</si>
  <si>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</si>
  <si>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</si>
  <si>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</si>
  <si>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</si>
  <si>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</si>
  <si>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</si>
  <si>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</si>
  <si>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</si>
  <si>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</si>
  <si>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</si>
  <si>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</si>
  <si>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</si>
  <si>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</si>
  <si>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</si>
  <si>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</si>
  <si>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</si>
  <si>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</si>
  <si>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</si>
  <si>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</si>
  <si>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</si>
  <si>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</si>
  <si>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</si>
  <si>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</si>
  <si>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</si>
  <si>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</si>
  <si>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</si>
  <si>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</si>
  <si>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</si>
  <si>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</si>
  <si>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</si>
  <si>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</si>
  <si>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</si>
  <si>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</si>
  <si>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</si>
  <si>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</si>
  <si>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</si>
  <si>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</si>
  <si>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</si>
  <si>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</si>
  <si>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</si>
  <si>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</si>
  <si>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</si>
  <si>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</si>
  <si>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</si>
  <si>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</si>
  <si>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</si>
  <si>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</si>
  <si>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</si>
  <si>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</si>
  <si>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</si>
  <si>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</si>
  <si>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</si>
  <si>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</si>
  <si>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</si>
  <si>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</si>
  <si>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</si>
  <si>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</si>
  <si>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</si>
  <si>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</si>
  <si>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</si>
  <si>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</si>
  <si>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</si>
  <si>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</si>
  <si>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</si>
  <si>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</si>
  <si>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</si>
  <si>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</si>
  <si>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</si>
  <si>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</si>
  <si>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</si>
  <si>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</si>
  <si>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</si>
  <si>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</si>
  <si>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</si>
  <si>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</si>
  <si>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</si>
  <si>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</si>
  <si>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</si>
  <si>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</si>
  <si>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</si>
  <si>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</si>
  <si>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</si>
  <si>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</si>
  <si>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</si>
  <si>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</si>
  <si>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</si>
  <si>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</si>
  <si>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</si>
  <si>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</si>
  <si>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</si>
  <si>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</si>
  <si>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</si>
  <si>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</si>
  <si>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</si>
  <si>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</si>
  <si>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</si>
  <si>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</si>
  <si>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</si>
  <si>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</si>
  <si>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</si>
  <si>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</si>
  <si>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</si>
  <si>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</si>
  <si>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</si>
  <si>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</si>
  <si>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</si>
  <si>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</si>
  <si>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</si>
  <si>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</si>
  <si>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</si>
  <si>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</si>
  <si>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</si>
  <si>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</si>
  <si>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</si>
  <si>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</si>
  <si>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</si>
  <si>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</si>
  <si>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</si>
  <si>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</si>
  <si>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</si>
  <si>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</si>
  <si>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</si>
  <si>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</si>
  <si>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</si>
  <si>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</si>
  <si>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</si>
  <si>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</si>
  <si>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</si>
  <si>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</si>
  <si>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</si>
  <si>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</si>
  <si>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</si>
  <si>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</si>
  <si>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</si>
  <si>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</si>
  <si>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</si>
  <si>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</si>
  <si>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</si>
  <si>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</si>
  <si>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</si>
  <si>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</si>
  <si>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</si>
  <si>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</si>
  <si>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</si>
  <si>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</si>
  <si>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</si>
  <si>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</si>
  <si>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</si>
  <si>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</si>
  <si>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</si>
  <si>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</si>
  <si>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</si>
  <si>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</si>
  <si>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</si>
  <si>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</si>
  <si>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</si>
  <si>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</si>
  <si>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</si>
  <si>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</si>
  <si>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</si>
  <si>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</si>
  <si>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</si>
  <si>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</si>
  <si>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</si>
  <si>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</si>
  <si>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</si>
  <si>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</si>
  <si>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</si>
  <si>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</si>
  <si>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</si>
  <si>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</si>
  <si>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</si>
  <si>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</si>
  <si>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</si>
  <si>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</si>
  <si>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</si>
  <si>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</si>
  <si>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</si>
  <si>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</si>
  <si>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</si>
  <si>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</si>
  <si>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</si>
  <si>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</si>
  <si>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</si>
  <si>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</si>
  <si>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</si>
  <si>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</si>
  <si>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</si>
  <si>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</si>
  <si>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</si>
  <si>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</si>
  <si>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</si>
  <si>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</si>
  <si>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</si>
  <si>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</si>
  <si>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</si>
  <si>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</si>
  <si>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</si>
  <si>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</si>
  <si>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</si>
  <si>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</si>
  <si>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</si>
  <si>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</si>
  <si>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</si>
  <si>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</si>
  <si>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</si>
  <si>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</si>
  <si>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</si>
  <si>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</si>
  <si>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</si>
  <si>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</si>
  <si>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</si>
  <si>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</si>
  <si>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</si>
  <si>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</si>
  <si>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</si>
  <si>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</si>
  <si>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</si>
  <si>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</si>
  <si>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</si>
  <si>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</si>
  <si>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</si>
  <si>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</si>
  <si>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</si>
  <si>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</si>
  <si>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</si>
  <si>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</si>
  <si>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</si>
  <si>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</si>
  <si>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</si>
  <si>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</si>
  <si>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</si>
  <si>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</si>
  <si>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</si>
  <si>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</si>
  <si>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</si>
  <si>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</si>
  <si>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</si>
  <si>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</si>
  <si>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</si>
  <si>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</si>
  <si>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</si>
  <si>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</si>
  <si>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</si>
  <si>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</si>
  <si>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</si>
  <si>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</si>
  <si>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</si>
  <si>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</si>
  <si>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</si>
  <si>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</si>
  <si>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</si>
  <si>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</si>
  <si>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</si>
  <si>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</si>
  <si>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</si>
  <si>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</si>
  <si>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</si>
  <si>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</si>
  <si>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</si>
  <si>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</si>
  <si>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</si>
  <si>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</si>
  <si>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</si>
  <si>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</si>
  <si>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</si>
  <si>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</si>
  <si>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</si>
  <si>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</si>
  <si>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</si>
  <si>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</si>
  <si>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</si>
  <si>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</si>
  <si>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</si>
  <si>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</si>
  <si>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</si>
  <si>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</si>
  <si>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</si>
  <si>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</si>
  <si>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</si>
  <si>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</si>
  <si>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</si>
  <si>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</si>
  <si>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</si>
  <si>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</si>
  <si>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</si>
  <si>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</si>
  <si>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</si>
  <si>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</si>
  <si>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</si>
  <si>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</si>
  <si>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</si>
  <si>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</si>
  <si>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</si>
  <si>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</si>
  <si>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</si>
  <si>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</si>
  <si>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</si>
  <si>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</si>
  <si>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</si>
  <si>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</si>
  <si>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</si>
  <si>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</si>
  <si>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</si>
  <si>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</si>
  <si>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</si>
  <si>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</si>
  <si>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</si>
  <si>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</si>
  <si>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</si>
  <si>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</si>
  <si>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</si>
  <si>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</si>
  <si>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</si>
  <si>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</si>
  <si>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</si>
  <si>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</si>
  <si>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</si>
  <si>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</si>
  <si>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</si>
  <si>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</si>
  <si>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</si>
  <si>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</si>
  <si>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</si>
  <si>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</si>
  <si>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</si>
  <si>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</si>
  <si>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</si>
  <si>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</si>
  <si>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</si>
  <si>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</si>
  <si>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</si>
  <si>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</si>
  <si>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</si>
  <si>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</si>
  <si>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</si>
  <si>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</si>
  <si>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</si>
  <si>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</si>
  <si>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</si>
  <si>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</si>
  <si>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</si>
  <si>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</si>
  <si>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</si>
  <si>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</si>
  <si>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</si>
  <si>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</si>
  <si>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</si>
  <si>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</si>
  <si>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</si>
  <si>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</si>
  <si>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</si>
  <si>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</si>
  <si>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</si>
  <si>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</si>
  <si>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</si>
  <si>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</si>
  <si>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</si>
  <si>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</si>
  <si>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</si>
  <si>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</si>
  <si>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</si>
  <si>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</si>
  <si>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</si>
  <si>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</si>
  <si>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</si>
  <si>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</si>
  <si>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</si>
  <si>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</si>
  <si>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</si>
  <si>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</si>
  <si>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</si>
  <si>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</si>
  <si>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</si>
  <si>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</si>
  <si>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</si>
  <si>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</si>
  <si>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</si>
  <si>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</si>
  <si>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</si>
  <si>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</si>
  <si>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</si>
  <si>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</si>
  <si>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</si>
  <si>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</si>
  <si>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</si>
  <si>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</si>
  <si>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</si>
  <si>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</si>
  <si>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</si>
  <si>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</si>
  <si>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</si>
  <si>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</si>
  <si>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</si>
  <si>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</si>
  <si>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</si>
  <si>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</si>
  <si>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</si>
  <si>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</si>
  <si>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</si>
  <si>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</si>
  <si>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</si>
  <si>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</si>
  <si>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</si>
  <si>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</si>
  <si>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</si>
  <si>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</si>
  <si>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</si>
  <si>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</si>
  <si>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</si>
  <si>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</si>
  <si>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</si>
  <si>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</si>
  <si>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</si>
  <si>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</si>
  <si>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</si>
  <si>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</si>
  <si>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</si>
  <si>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</si>
  <si>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</si>
  <si>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</si>
  <si>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</si>
  <si>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</si>
  <si>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</si>
  <si>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</si>
  <si>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</si>
  <si>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</si>
  <si>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</si>
  <si>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</si>
  <si>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</si>
  <si>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</si>
  <si>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</si>
  <si>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</si>
  <si>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</si>
  <si>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</si>
  <si>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</si>
  <si>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</si>
  <si>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</si>
  <si>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</si>
  <si>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</si>
  <si>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</si>
  <si>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</si>
  <si>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</si>
  <si>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</si>
  <si>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</si>
  <si>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</si>
  <si>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</si>
  <si>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</si>
  <si>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</si>
  <si>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</si>
  <si>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</si>
  <si>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</si>
  <si>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</si>
  <si>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</si>
  <si>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</si>
  <si>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</si>
  <si>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</si>
  <si>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</si>
  <si>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</si>
  <si>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</si>
  <si>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</si>
  <si>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</si>
  <si>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</si>
  <si>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</si>
  <si>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</si>
  <si>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</si>
  <si>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</si>
  <si>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</si>
  <si>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</si>
  <si>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</si>
  <si>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</si>
  <si>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</si>
  <si>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</si>
  <si>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</si>
  <si>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</si>
  <si>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</si>
  <si>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</si>
  <si>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</si>
  <si>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</si>
  <si>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</si>
  <si>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</si>
  <si>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</si>
  <si>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</si>
  <si>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</si>
  <si>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</si>
  <si>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</si>
  <si>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</si>
  <si>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</si>
  <si>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</si>
  <si>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</si>
  <si>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</si>
  <si>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</si>
  <si>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</si>
  <si>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</si>
  <si>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</si>
  <si>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</si>
  <si>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</si>
  <si>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</si>
  <si>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</si>
  <si>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</si>
  <si>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</si>
  <si>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</si>
  <si>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</si>
  <si>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</si>
  <si>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</si>
  <si>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</si>
  <si>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</si>
  <si>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</si>
  <si>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</si>
  <si>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</si>
  <si>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</si>
  <si>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</si>
  <si>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</si>
  <si>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</si>
  <si>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</si>
  <si>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</si>
  <si>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</si>
  <si>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</si>
  <si>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</si>
  <si>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</si>
  <si>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</si>
  <si>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</si>
  <si>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</si>
  <si>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</si>
  <si>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</si>
  <si>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</si>
  <si>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</si>
  <si>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</si>
  <si>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</si>
  <si>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</si>
  <si>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</si>
  <si>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</si>
  <si>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</si>
  <si>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</si>
  <si>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</si>
  <si>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</si>
  <si>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</si>
  <si>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</si>
  <si>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</si>
  <si>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</si>
  <si>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</si>
  <si>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</si>
  <si>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</si>
  <si>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</si>
  <si>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</si>
  <si>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</si>
  <si>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</si>
  <si>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</si>
  <si>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</si>
  <si>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</si>
  <si>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</si>
  <si>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</si>
  <si>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</si>
  <si>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</si>
  <si>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</si>
  <si>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</si>
  <si>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</si>
  <si>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</si>
  <si>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</si>
  <si>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</si>
  <si>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</si>
  <si>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</si>
  <si>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</si>
  <si>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</si>
  <si>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</si>
  <si>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</si>
  <si>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</si>
  <si>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</si>
  <si>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</si>
  <si>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</si>
  <si>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</si>
  <si>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</si>
  <si>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</si>
  <si>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</si>
  <si>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</si>
  <si>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</si>
  <si>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</si>
  <si>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</si>
  <si>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</si>
  <si>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</si>
  <si>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</si>
  <si>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</si>
  <si>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</si>
  <si>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</si>
  <si>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</si>
  <si>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</si>
  <si>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</si>
  <si>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</si>
  <si>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</si>
  <si>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</si>
  <si>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</si>
  <si>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</si>
  <si>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</si>
  <si>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</si>
  <si>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</si>
  <si>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</si>
  <si>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</si>
  <si>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</si>
  <si>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</si>
  <si>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</si>
  <si>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</si>
  <si>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</si>
  <si>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</si>
  <si>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</si>
  <si>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</si>
  <si>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</si>
  <si>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</si>
  <si>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</si>
  <si>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</si>
  <si>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</si>
  <si>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</si>
  <si>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</si>
  <si>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</si>
  <si>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</si>
  <si>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</si>
  <si>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</si>
  <si>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</si>
  <si>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</si>
  <si>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</si>
  <si>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</si>
  <si>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</si>
  <si>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</si>
  <si>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</si>
  <si>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</si>
  <si>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</si>
  <si>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</si>
  <si>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</si>
  <si>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</si>
  <si>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</si>
  <si>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</si>
  <si>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</si>
  <si>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</si>
  <si>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</si>
  <si>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</si>
  <si>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</si>
  <si>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</si>
  <si>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</si>
  <si>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</si>
  <si>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</si>
  <si>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</si>
  <si>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</si>
  <si>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</si>
  <si>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</si>
  <si>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</si>
  <si>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</si>
  <si>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</si>
  <si>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</si>
  <si>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</si>
  <si>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</si>
  <si>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</si>
  <si>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</si>
  <si>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</si>
  <si>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</si>
  <si>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</si>
  <si>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</si>
  <si>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</si>
  <si>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</si>
  <si>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</si>
  <si>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</si>
  <si>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</si>
  <si>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</si>
  <si>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</si>
  <si>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</si>
  <si>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</si>
  <si>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</si>
  <si>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</si>
  <si>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</si>
  <si>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</si>
  <si>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</si>
  <si>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</si>
  <si>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</si>
  <si>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</si>
  <si>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</si>
  <si>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</si>
  <si>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</si>
  <si>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</si>
  <si>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</si>
  <si>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</si>
  <si>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</si>
  <si>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</si>
  <si>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</si>
  <si>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</si>
  <si>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</si>
  <si>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</si>
  <si>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</si>
  <si>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</si>
  <si>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</si>
  <si>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</si>
  <si>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</si>
  <si>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</si>
  <si>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</si>
  <si>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</si>
  <si>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</si>
  <si>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</si>
  <si>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</si>
  <si>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</si>
  <si>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</si>
  <si>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</si>
  <si>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</si>
  <si>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</si>
  <si>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</si>
  <si>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</si>
  <si>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</si>
  <si>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</si>
  <si>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</si>
  <si>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</si>
  <si>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</si>
  <si>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</si>
  <si>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</si>
  <si>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</si>
  <si>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</si>
  <si>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</si>
  <si>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</si>
  <si>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</si>
  <si>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</si>
  <si>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</si>
  <si>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</si>
  <si>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</si>
  <si>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</si>
  <si>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</si>
  <si>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</si>
  <si>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</si>
  <si>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</si>
  <si>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</si>
  <si>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</si>
  <si>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</si>
  <si>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</si>
  <si>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</si>
  <si>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</si>
  <si>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</si>
  <si>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</si>
  <si>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</si>
  <si>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</si>
  <si>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</si>
  <si>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</si>
  <si>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</si>
  <si>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</si>
  <si>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</si>
  <si>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</si>
  <si>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</si>
  <si>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</si>
  <si>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</si>
  <si>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</si>
  <si>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</si>
  <si>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</si>
  <si>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</si>
  <si>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</si>
  <si>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</si>
  <si>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</si>
  <si>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</si>
  <si>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</si>
  <si>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</si>
  <si>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</si>
  <si>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</si>
  <si>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</si>
  <si>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</si>
  <si>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</si>
  <si>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</si>
  <si>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</si>
  <si>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</si>
  <si>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</si>
  <si>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</si>
  <si>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</si>
  <si>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</si>
  <si>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</si>
  <si>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</si>
  <si>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</si>
  <si>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</si>
  <si>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</si>
  <si>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</si>
  <si>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</si>
  <si>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</si>
  <si>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</si>
  <si>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</si>
  <si>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</si>
  <si>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</si>
  <si>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</si>
  <si>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</si>
  <si>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</si>
  <si>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</si>
  <si>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</si>
  <si>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</si>
  <si>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</si>
  <si>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</si>
  <si>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</si>
  <si>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</si>
  <si>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</si>
  <si>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</si>
  <si>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</si>
  <si>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</si>
  <si>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</si>
  <si>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</si>
  <si>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</si>
  <si>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</si>
  <si>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</si>
  <si>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</si>
  <si>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</si>
  <si>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</si>
  <si>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</si>
  <si>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</si>
  <si>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</si>
  <si>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</si>
  <si>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</si>
  <si>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</si>
  <si>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</si>
  <si>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</si>
  <si>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</si>
  <si>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</si>
  <si>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</si>
  <si>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</si>
  <si>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</si>
  <si>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</si>
  <si>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</si>
  <si>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</si>
  <si>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</si>
  <si>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</si>
  <si>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</si>
  <si>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</si>
  <si>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</si>
  <si>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</si>
  <si>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</si>
  <si>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</si>
  <si>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</si>
  <si>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</si>
  <si>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</si>
  <si>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</si>
  <si>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</si>
  <si>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</si>
  <si>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</si>
  <si>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</si>
  <si>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</si>
  <si>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</si>
  <si>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</si>
  <si>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</si>
  <si>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</si>
  <si>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</si>
  <si>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</si>
  <si>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</si>
  <si>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</si>
  <si>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</si>
  <si>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</si>
  <si>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</si>
  <si>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</si>
  <si>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</si>
  <si>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</si>
  <si>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</si>
  <si>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</si>
  <si>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</si>
  <si>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</si>
  <si>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</si>
  <si>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</si>
  <si>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</si>
  <si>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</si>
  <si>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</si>
  <si>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</si>
  <si>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</si>
  <si>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</si>
  <si>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</si>
  <si>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</si>
  <si>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</si>
  <si>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</si>
  <si>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</si>
  <si>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</si>
  <si>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</si>
  <si>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</si>
  <si>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</si>
  <si>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</si>
  <si>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</si>
  <si>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</si>
  <si>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</si>
  <si>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</si>
  <si>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</si>
  <si>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</si>
  <si>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</si>
  <si>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</si>
  <si>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</si>
  <si>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</si>
  <si>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</si>
  <si>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</si>
  <si>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</si>
  <si>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</si>
  <si>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</si>
  <si>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</si>
  <si>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</si>
  <si>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</si>
  <si>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</si>
  <si>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</si>
  <si>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</si>
  <si>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</si>
  <si>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</si>
  <si>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</si>
  <si>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</si>
  <si>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</si>
  <si>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</si>
  <si>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</si>
  <si>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</si>
  <si>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</si>
  <si>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</si>
  <si>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</si>
  <si>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</si>
  <si>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</si>
  <si>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</si>
  <si>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</si>
  <si>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</si>
  <si>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</si>
  <si>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</si>
  <si>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</si>
  <si>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</si>
  <si>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</si>
  <si>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</si>
  <si>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</si>
  <si>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</si>
  <si>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</si>
  <si>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</si>
  <si>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</si>
  <si>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</si>
  <si>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</si>
  <si>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</si>
  <si>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</si>
  <si>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</si>
  <si>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</si>
  <si>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</si>
  <si>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</si>
  <si>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</si>
  <si>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</si>
  <si>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</si>
  <si>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</si>
  <si>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</si>
  <si>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</si>
  <si>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</si>
  <si>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</si>
  <si>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</si>
  <si>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</si>
  <si>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</si>
  <si>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</si>
  <si>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</si>
  <si>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</si>
  <si>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</si>
  <si>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</si>
  <si>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</si>
  <si>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</si>
  <si>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</si>
  <si>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</si>
  <si>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</si>
  <si>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</si>
  <si>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</si>
  <si>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</si>
  <si>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</si>
  <si>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</si>
  <si>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</si>
  <si>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</si>
  <si>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</si>
  <si>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</si>
  <si>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</si>
  <si>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</si>
  <si>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</si>
  <si>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</si>
  <si>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</si>
  <si>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</si>
  <si>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</si>
  <si>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</si>
  <si>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</si>
  <si>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</si>
  <si>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</si>
  <si>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</si>
  <si>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</si>
  <si>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</si>
  <si>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</si>
  <si>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</si>
  <si>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</si>
  <si>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</si>
  <si>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</si>
  <si>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</si>
  <si>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</si>
  <si>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</si>
  <si>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</si>
  <si>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</si>
  <si>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</si>
  <si>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</si>
  <si>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</si>
  <si>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</si>
  <si>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</si>
  <si>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</si>
  <si>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</si>
  <si>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</si>
  <si>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</si>
  <si>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</si>
  <si>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</si>
  <si>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</si>
  <si>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</si>
  <si>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</si>
  <si>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</si>
  <si>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</si>
  <si>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</si>
  <si>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</si>
  <si>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</si>
  <si>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</si>
  <si>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</si>
  <si>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</si>
  <si>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</si>
  <si>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</si>
  <si>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</si>
  <si>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</si>
  <si>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</si>
  <si>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</si>
  <si>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</si>
  <si>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</si>
  <si>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</si>
  <si>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</si>
  <si>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</si>
  <si>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</si>
  <si>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</si>
  <si>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</si>
  <si>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</si>
  <si>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</si>
  <si>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</si>
  <si>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</si>
  <si>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</si>
  <si>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</si>
  <si>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</si>
  <si>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</si>
  <si>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</si>
  <si>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</si>
  <si>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</si>
  <si>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</si>
  <si>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</si>
  <si>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</si>
  <si>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</si>
  <si>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</si>
  <si>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</si>
  <si>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</si>
  <si>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</si>
  <si>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</si>
  <si>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</si>
  <si>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</si>
  <si>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</si>
  <si>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</si>
  <si>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</si>
  <si>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</si>
  <si>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</si>
  <si>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</si>
  <si>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</si>
  <si>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</si>
  <si>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</si>
  <si>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</si>
  <si>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</si>
  <si>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</si>
  <si>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</si>
  <si>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</si>
  <si>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</si>
  <si>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</si>
  <si>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</si>
  <si>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</si>
  <si>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</si>
  <si>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</si>
  <si>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</si>
  <si>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</si>
  <si>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</si>
  <si>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</si>
  <si>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</si>
  <si>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</si>
  <si>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</si>
  <si>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</si>
  <si>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</si>
  <si>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</si>
  <si>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</si>
  <si>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</si>
  <si>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</si>
  <si>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</si>
  <si>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</si>
  <si>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</si>
  <si>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</si>
  <si>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</si>
  <si>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</si>
  <si>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</si>
  <si>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</si>
  <si>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</si>
  <si>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</si>
  <si>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</si>
  <si>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</si>
  <si>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</si>
  <si>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</si>
  <si>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</si>
  <si>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</si>
  <si>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</si>
  <si>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</si>
  <si>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</si>
  <si>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</si>
  <si>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</si>
  <si>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</si>
  <si>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</si>
  <si>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</si>
  <si>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</si>
  <si>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</si>
  <si>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</si>
  <si>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</si>
  <si>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</si>
  <si>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</si>
  <si>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</si>
  <si>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</si>
  <si>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</si>
  <si>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</si>
  <si>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</si>
  <si>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</si>
  <si>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</si>
  <si>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</si>
  <si>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</si>
  <si>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</si>
  <si>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</si>
  <si>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</si>
  <si>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</si>
  <si>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</si>
  <si>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</si>
  <si>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</si>
  <si>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</si>
  <si>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</si>
  <si>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</si>
  <si>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</si>
  <si>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</si>
  <si>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</si>
  <si>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</si>
  <si>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</si>
  <si>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</si>
  <si>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</si>
  <si>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</si>
  <si>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</si>
  <si>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</si>
  <si>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</si>
  <si>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</si>
  <si>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</si>
  <si>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</si>
  <si>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</si>
  <si>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</si>
  <si>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</si>
  <si>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</si>
  <si>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</si>
  <si>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</si>
  <si>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</si>
  <si>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</si>
  <si>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</si>
  <si>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</si>
  <si>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</si>
  <si>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</si>
  <si>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</si>
  <si>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</si>
  <si>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</si>
  <si>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</si>
  <si>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</si>
  <si>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</si>
  <si>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</si>
  <si>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</si>
  <si>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</si>
  <si>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</si>
  <si>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</si>
  <si>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</si>
  <si>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</si>
  <si>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</si>
  <si>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</si>
  <si>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</si>
  <si>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</si>
  <si>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</si>
  <si>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</si>
  <si>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</si>
  <si>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</si>
  <si>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</si>
  <si>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</si>
  <si>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</si>
  <si>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</si>
  <si>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</si>
  <si>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</si>
  <si>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</si>
  <si>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</si>
  <si>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</si>
  <si>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</si>
  <si>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</si>
  <si>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</si>
  <si>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</si>
  <si>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</si>
  <si>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</si>
  <si>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</si>
  <si>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</si>
  <si>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</si>
  <si>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</si>
  <si>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</si>
  <si>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</si>
  <si>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</si>
  <si>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</si>
  <si>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</si>
  <si>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</si>
  <si>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</si>
  <si>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</si>
  <si>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</si>
  <si>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</si>
  <si>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</si>
  <si>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</si>
  <si>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</si>
  <si>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</si>
  <si>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</si>
  <si>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</si>
  <si>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</si>
  <si>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</si>
  <si>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</si>
  <si>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</si>
  <si>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</si>
  <si>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</si>
  <si>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</si>
  <si>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</si>
  <si>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</si>
  <si>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</si>
  <si>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</si>
  <si>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</si>
  <si>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</si>
  <si>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</si>
  <si>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</si>
  <si>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</si>
  <si>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</si>
  <si>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</si>
  <si>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</si>
  <si>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</si>
  <si>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</si>
  <si>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</si>
  <si>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</si>
  <si>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</si>
  <si>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</si>
  <si>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</si>
  <si>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</si>
  <si>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</si>
  <si>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</si>
  <si>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</si>
  <si>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</si>
  <si>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</si>
  <si>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</si>
  <si>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</si>
  <si>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</si>
  <si>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</si>
  <si>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</si>
  <si>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</si>
  <si>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</si>
  <si>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</si>
  <si>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</si>
  <si>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</si>
  <si>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</si>
  <si>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</si>
  <si>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</si>
  <si>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</si>
  <si>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</si>
  <si>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</si>
  <si>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</si>
  <si>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</si>
  <si>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</si>
  <si>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</si>
  <si>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</si>
  <si>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</si>
  <si>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</si>
  <si>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</si>
  <si>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</si>
  <si>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</si>
  <si>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</si>
  <si>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</si>
  <si>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</si>
  <si>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</si>
  <si>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</si>
  <si>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</si>
  <si>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</si>
  <si>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</si>
  <si>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</si>
  <si>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</si>
  <si>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</si>
  <si>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</si>
  <si>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</si>
  <si>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</si>
  <si>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</si>
  <si>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</si>
  <si>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</si>
  <si>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</si>
  <si>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</si>
  <si>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</si>
  <si>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</si>
  <si>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</si>
  <si>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</si>
  <si>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</si>
  <si>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</si>
  <si>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</si>
  <si>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</si>
  <si>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</si>
  <si>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</si>
  <si>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</si>
  <si>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</si>
  <si>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</si>
  <si>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</si>
  <si>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</si>
  <si>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</si>
  <si>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</si>
  <si>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</si>
  <si>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</si>
  <si>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</si>
  <si>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</si>
  <si>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</si>
  <si>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</si>
  <si>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</si>
  <si>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</si>
  <si>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</si>
  <si>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</si>
  <si>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</si>
  <si>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</si>
  <si>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</si>
  <si>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</si>
  <si>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</si>
  <si>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</si>
  <si>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</si>
  <si>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</si>
  <si>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</si>
  <si>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</si>
  <si>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</si>
  <si>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</si>
  <si>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</si>
  <si>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</si>
  <si>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</si>
  <si>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</si>
  <si>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</si>
  <si>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</si>
  <si>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</si>
  <si>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</si>
  <si>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</si>
  <si>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</si>
  <si>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</si>
  <si>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</si>
  <si>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</si>
  <si>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</si>
  <si>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</si>
  <si>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</si>
  <si>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</si>
  <si>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</si>
  <si>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</si>
  <si>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</si>
  <si>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</si>
  <si>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</si>
  <si>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</si>
  <si>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</si>
  <si>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</si>
  <si>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</si>
  <si>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</si>
  <si>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</si>
  <si>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</si>
  <si>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</si>
  <si>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</si>
  <si>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</si>
  <si>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</si>
  <si>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</si>
  <si>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</si>
  <si>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</si>
  <si>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</si>
  <si>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</si>
  <si>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</si>
  <si>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</si>
  <si>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</si>
  <si>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</si>
  <si>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</si>
  <si>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</si>
  <si>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</si>
  <si>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</si>
  <si>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</si>
  <si>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</si>
  <si>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</si>
  <si>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</si>
  <si>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</si>
  <si>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</si>
  <si>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</si>
  <si>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</si>
  <si>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</si>
  <si>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</si>
  <si>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</si>
  <si>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</si>
  <si>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</si>
  <si>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</si>
  <si>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</si>
  <si>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</si>
  <si>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</si>
  <si>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</si>
  <si>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</si>
  <si>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</si>
  <si>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</si>
  <si>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</si>
  <si>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</si>
  <si>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</si>
  <si>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</si>
  <si>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</si>
  <si>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</si>
  <si>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</si>
  <si>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</si>
  <si>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</si>
  <si>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</si>
  <si>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</si>
  <si>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</si>
  <si>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</si>
  <si>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</si>
  <si>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</si>
  <si>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</si>
  <si>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</si>
  <si>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</si>
  <si>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</si>
  <si>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</si>
  <si>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</si>
  <si>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</si>
  <si>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</si>
  <si>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</si>
  <si>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</si>
  <si>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</si>
  <si>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</si>
  <si>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</si>
  <si>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</si>
  <si>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</si>
  <si>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</si>
  <si>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</si>
  <si>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</si>
  <si>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</si>
  <si>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</si>
  <si>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</si>
  <si>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</si>
  <si>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</si>
  <si>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</si>
  <si>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</si>
  <si>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</si>
  <si>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</si>
  <si>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</si>
  <si>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</si>
  <si>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</si>
  <si>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</si>
  <si>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</si>
  <si>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</si>
  <si>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</si>
  <si>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</si>
  <si>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</si>
  <si>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</si>
  <si>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</si>
  <si>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</si>
  <si>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</si>
  <si>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</si>
  <si>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</si>
  <si>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</si>
  <si>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</si>
  <si>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</si>
  <si>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</si>
  <si>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</si>
  <si>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</si>
  <si>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</si>
  <si>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</si>
  <si>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</si>
  <si>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</si>
  <si>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</si>
  <si>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</si>
  <si>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</si>
  <si>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</si>
  <si>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</si>
  <si>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</si>
  <si>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</si>
  <si>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</si>
  <si>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</si>
  <si>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</si>
  <si>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</si>
  <si>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</si>
  <si>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</si>
  <si>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</si>
  <si>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</si>
  <si>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</si>
  <si>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</si>
  <si>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</si>
  <si>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</si>
  <si>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</si>
  <si>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</si>
  <si>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</si>
  <si>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</si>
  <si>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</si>
  <si>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</si>
  <si>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</si>
  <si>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</si>
  <si>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</si>
  <si>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</si>
  <si>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</si>
  <si>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</si>
  <si>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</si>
  <si>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</si>
  <si>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</si>
  <si>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</si>
  <si>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</si>
  <si>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</si>
  <si>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</si>
  <si>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</si>
  <si>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</si>
  <si>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</si>
  <si>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</si>
  <si>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</si>
  <si>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</si>
  <si>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</si>
  <si>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</si>
  <si>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</si>
  <si>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</si>
  <si>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</si>
  <si>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</si>
  <si>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</si>
  <si>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</si>
  <si>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</si>
  <si>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</si>
  <si>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</si>
  <si>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</si>
  <si>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</si>
  <si>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</si>
  <si>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</si>
  <si>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</si>
  <si>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</si>
  <si>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</si>
  <si>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</si>
  <si>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</si>
  <si>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</si>
  <si>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</si>
  <si>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</si>
  <si>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</si>
  <si>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</si>
  <si>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</si>
  <si>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</si>
  <si>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</si>
  <si>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</si>
  <si>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</si>
  <si>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</si>
  <si>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</si>
  <si>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</si>
  <si>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</si>
  <si>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</si>
  <si>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</si>
  <si>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</si>
  <si>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</si>
  <si>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</si>
  <si>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</si>
  <si>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</si>
  <si>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</si>
  <si>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</si>
  <si>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</si>
  <si>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</si>
  <si>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</si>
  <si>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</si>
  <si>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</si>
  <si>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</si>
  <si>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</si>
  <si>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</si>
  <si>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</si>
  <si>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</si>
  <si>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</si>
  <si>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</si>
  <si>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</si>
  <si>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</si>
  <si>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</si>
  <si>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</si>
  <si>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</si>
  <si>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</si>
  <si>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</si>
  <si>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</si>
  <si>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</si>
  <si>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</si>
  <si>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</si>
  <si>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</si>
  <si>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</si>
  <si>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</si>
  <si>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</si>
  <si>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</si>
  <si>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</si>
  <si>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</si>
  <si>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</si>
  <si>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</si>
  <si>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</si>
  <si>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</si>
  <si>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</si>
  <si>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</si>
  <si>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</si>
  <si>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</si>
  <si>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</si>
  <si>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</si>
  <si>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</si>
  <si>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</si>
  <si>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</si>
  <si>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</si>
  <si>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</si>
  <si>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</si>
  <si>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</si>
  <si>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</si>
  <si>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</si>
  <si>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</si>
  <si>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</si>
  <si>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</si>
  <si>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</si>
  <si>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</si>
  <si>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</si>
  <si>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</si>
  <si>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</si>
  <si>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</si>
  <si>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</si>
  <si>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</si>
  <si>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</si>
  <si>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</si>
  <si>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</si>
  <si>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</si>
  <si>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</si>
  <si>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</si>
  <si>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</si>
  <si>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</si>
  <si>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</si>
  <si>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</si>
  <si>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</si>
  <si>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</si>
  <si>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</si>
  <si>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</si>
  <si>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</si>
  <si>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</si>
  <si>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</si>
  <si>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</si>
  <si>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</si>
  <si>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</si>
  <si>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</si>
  <si>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</si>
  <si>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</si>
  <si>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</si>
  <si>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</si>
  <si>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</si>
  <si>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</si>
  <si>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</si>
  <si>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</si>
  <si>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</si>
  <si>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</si>
  <si>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</si>
  <si>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</si>
  <si>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</si>
  <si>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</si>
  <si>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</si>
  <si>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</si>
  <si>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</si>
  <si>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</si>
  <si>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</si>
  <si>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</si>
  <si>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</si>
  <si>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</si>
  <si>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</si>
  <si>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</si>
  <si>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</si>
  <si>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</si>
  <si>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</si>
  <si>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</si>
  <si>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</si>
  <si>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</si>
  <si>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</si>
  <si>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</si>
  <si>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</si>
  <si>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</si>
  <si>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</si>
  <si>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</si>
  <si>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</si>
  <si>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</si>
  <si>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</si>
  <si>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</si>
  <si>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</si>
  <si>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</si>
  <si>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</si>
  <si>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</si>
  <si>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</si>
  <si>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</si>
  <si>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</si>
  <si>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</si>
  <si>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</si>
  <si>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</si>
  <si>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</si>
  <si>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</si>
  <si>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</si>
  <si>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</si>
  <si>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</si>
  <si>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</si>
  <si>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</si>
  <si>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</si>
  <si>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</si>
  <si>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</si>
  <si>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</si>
  <si>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</si>
  <si>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</si>
  <si>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</si>
  <si>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</si>
  <si>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</si>
  <si>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</si>
  <si>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</si>
  <si>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</si>
  <si>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</si>
  <si>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</si>
  <si>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</si>
  <si>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</si>
  <si>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</si>
  <si>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</si>
  <si>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</si>
  <si>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</si>
  <si>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</si>
  <si>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</si>
  <si>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</si>
  <si>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</si>
  <si>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</si>
  <si>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</si>
  <si>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</si>
  <si>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</si>
  <si>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</si>
  <si>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</si>
  <si>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</si>
  <si>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</si>
  <si>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</si>
  <si>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</si>
  <si>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</si>
  <si>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</si>
  <si>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</si>
  <si>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</si>
  <si>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</si>
  <si>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</si>
  <si>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</si>
  <si>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</si>
  <si>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</si>
  <si>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</si>
  <si>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</si>
  <si>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</si>
  <si>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</si>
  <si>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</si>
  <si>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</si>
  <si>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</si>
  <si>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</si>
  <si>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</si>
  <si>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</si>
  <si>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</si>
  <si>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</si>
  <si>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</si>
  <si>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</si>
  <si>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</si>
  <si>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</si>
  <si>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</si>
  <si>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</si>
  <si>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</si>
  <si>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</si>
  <si>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</si>
  <si>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</si>
  <si>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</si>
  <si>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</si>
  <si>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</si>
  <si>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</si>
  <si>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</si>
  <si>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</si>
  <si>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</si>
  <si>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</si>
  <si>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</si>
  <si>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</si>
  <si>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</si>
  <si>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</si>
  <si>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</si>
  <si>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</si>
  <si>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</si>
  <si>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</si>
  <si>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</si>
  <si>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</si>
  <si>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</si>
  <si>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</si>
  <si>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</si>
  <si>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</si>
  <si>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</si>
  <si>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</si>
  <si>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</si>
  <si>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</si>
  <si>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</si>
  <si>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</si>
  <si>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</si>
  <si>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</si>
  <si>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</si>
  <si>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</si>
  <si>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</si>
  <si>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</si>
  <si>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</si>
  <si>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</si>
  <si>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</si>
  <si>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</si>
  <si>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</si>
  <si>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</si>
  <si>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</si>
  <si>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</si>
  <si>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</si>
  <si>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</si>
  <si>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</si>
  <si>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</si>
  <si>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</si>
  <si>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</si>
  <si>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</si>
  <si>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</si>
  <si>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</si>
  <si>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</si>
  <si>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</si>
  <si>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</si>
  <si>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</si>
  <si>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</si>
  <si>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</si>
  <si>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</si>
  <si>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</si>
  <si>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</si>
  <si>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</si>
  <si>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</si>
  <si>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</si>
  <si>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</si>
  <si>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</si>
  <si>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</si>
  <si>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</si>
  <si>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</si>
  <si>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</si>
  <si>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</si>
  <si>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</si>
  <si>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</si>
  <si>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</si>
  <si>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</si>
  <si>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</si>
  <si>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</si>
  <si>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</si>
  <si>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</si>
  <si>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</si>
  <si>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</si>
  <si>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</si>
  <si>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</si>
  <si>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</si>
  <si>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</si>
  <si>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</si>
  <si>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</si>
  <si>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</si>
  <si>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</si>
  <si>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</si>
  <si>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</si>
  <si>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</si>
  <si>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</si>
  <si>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</si>
  <si>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</si>
  <si>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</si>
  <si>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</si>
  <si>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</si>
  <si>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</si>
  <si>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</si>
  <si>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</si>
  <si>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</si>
  <si>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</si>
  <si>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</si>
  <si>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</si>
  <si>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</si>
  <si>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</si>
  <si>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</si>
  <si>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</si>
  <si>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</si>
  <si>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</si>
  <si>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</si>
  <si>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</si>
  <si>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</si>
  <si>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</si>
  <si>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</si>
  <si>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</si>
  <si>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</si>
  <si>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</si>
  <si>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</si>
  <si>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</si>
  <si>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</si>
  <si>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</si>
  <si>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</si>
  <si>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</si>
  <si>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</si>
  <si>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</si>
  <si>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</si>
  <si>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</si>
  <si>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</si>
  <si>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</si>
  <si>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</si>
  <si>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</si>
  <si>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</si>
  <si>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</si>
  <si>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</si>
  <si>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</si>
  <si>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</si>
  <si>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</si>
  <si>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</si>
  <si>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</si>
  <si>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</si>
  <si>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</si>
  <si>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</si>
  <si>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</si>
  <si>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</si>
  <si>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</si>
  <si>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</si>
  <si>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</si>
  <si>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</si>
  <si>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</si>
  <si>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</si>
  <si>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</si>
  <si>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</si>
  <si>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</si>
  <si>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</si>
  <si>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</si>
  <si>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</si>
  <si>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</si>
  <si>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</si>
  <si>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</si>
  <si>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</si>
  <si>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</si>
  <si>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</si>
  <si>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</si>
  <si>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</si>
  <si>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</si>
  <si>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</si>
  <si>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</si>
  <si>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</si>
  <si>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</si>
  <si>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</si>
  <si>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</si>
  <si>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</si>
  <si>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</si>
  <si>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</si>
  <si>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</si>
  <si>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</si>
  <si>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</si>
  <si>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</si>
  <si>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</si>
  <si>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</si>
  <si>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</si>
  <si>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</si>
  <si>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</si>
  <si>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</si>
  <si>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</si>
  <si>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</si>
  <si>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</si>
  <si>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</si>
  <si>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</si>
  <si>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</si>
  <si>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</si>
  <si>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</si>
  <si>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</si>
  <si>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</si>
  <si>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</si>
  <si>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</si>
  <si>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</si>
  <si>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</si>
  <si>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</si>
  <si>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</si>
  <si>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</si>
  <si>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</si>
  <si>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</si>
  <si>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</si>
  <si>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</si>
  <si>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</si>
  <si>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</si>
  <si>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</si>
  <si>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</si>
  <si>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</si>
  <si>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</si>
  <si>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</si>
  <si>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</si>
  <si>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</si>
  <si>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</si>
  <si>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</si>
  <si>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</si>
  <si>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</si>
  <si>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</si>
  <si>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</si>
  <si>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</si>
  <si>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</si>
  <si>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</si>
  <si>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</si>
  <si>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</si>
  <si>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</si>
  <si>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</si>
  <si>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</si>
  <si>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</si>
  <si>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</si>
  <si>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</si>
  <si>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</si>
  <si>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</si>
  <si>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</si>
  <si>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</si>
  <si>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</si>
  <si>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</si>
  <si>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</si>
  <si>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</si>
  <si>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</si>
  <si>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</si>
  <si>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</si>
  <si>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</si>
  <si>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</si>
  <si>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</si>
  <si>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</si>
  <si>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</si>
  <si>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</si>
  <si>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</si>
  <si>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</si>
  <si>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</si>
  <si>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</si>
  <si>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</si>
  <si>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</si>
  <si>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</si>
  <si>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</si>
  <si>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</si>
  <si>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</si>
  <si>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</si>
  <si>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</si>
  <si>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</si>
  <si>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</si>
  <si>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</si>
  <si>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</si>
  <si>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</si>
  <si>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</si>
  <si>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</si>
  <si>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</si>
  <si>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</si>
  <si>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</si>
  <si>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</si>
  <si>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</si>
  <si>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</si>
  <si>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</si>
  <si>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</si>
  <si>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</si>
  <si>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</si>
  <si>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</si>
  <si>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</si>
  <si>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</si>
  <si>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</si>
  <si>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</si>
  <si>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</si>
  <si>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</si>
  <si>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</si>
  <si>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</si>
  <si>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</si>
  <si>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</si>
  <si>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</si>
  <si>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</si>
  <si>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</si>
  <si>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</si>
  <si>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</si>
  <si>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</si>
  <si>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</si>
  <si>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</si>
  <si>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</si>
  <si>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</si>
  <si>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</si>
  <si>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</si>
  <si>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</si>
  <si>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</si>
  <si>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</si>
  <si>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</si>
  <si>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</si>
  <si>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</si>
  <si>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</si>
  <si>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</si>
  <si>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</si>
  <si>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</si>
  <si>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</si>
  <si>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</si>
  <si>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</si>
  <si>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</si>
  <si>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</si>
  <si>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</si>
  <si>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</si>
  <si>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</si>
  <si>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</si>
  <si>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</si>
  <si>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</si>
  <si>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</si>
  <si>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</si>
  <si>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</si>
  <si>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</si>
  <si>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</si>
  <si>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</si>
  <si>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</si>
  <si>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</si>
  <si>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</si>
  <si>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</si>
  <si>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</si>
  <si>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</si>
  <si>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</si>
  <si>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</si>
  <si>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</si>
  <si>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</si>
  <si>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</si>
  <si>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</si>
  <si>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</si>
  <si>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</si>
  <si>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</si>
  <si>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</si>
  <si>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</si>
  <si>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</si>
  <si>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</si>
  <si>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</si>
  <si>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</si>
  <si>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</si>
  <si>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</si>
  <si>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</si>
  <si>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</si>
  <si>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</si>
  <si>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</si>
  <si>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</si>
  <si>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</si>
  <si>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</si>
  <si>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</si>
  <si>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</si>
  <si>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</si>
  <si>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</si>
  <si>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</si>
  <si>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</si>
  <si>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</si>
  <si>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</si>
  <si>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</si>
  <si>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</si>
  <si>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</si>
  <si>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</si>
  <si>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</si>
  <si>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</si>
  <si>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</si>
  <si>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</si>
  <si>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</si>
  <si>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</si>
  <si>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</si>
  <si>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</si>
  <si>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</si>
  <si>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</si>
  <si>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</si>
  <si>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</si>
  <si>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</si>
  <si>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</si>
  <si>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</si>
  <si>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</si>
  <si>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</si>
  <si>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</si>
  <si>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</si>
  <si>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</si>
  <si>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</si>
  <si>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</si>
  <si>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</si>
  <si>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</si>
  <si>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</si>
  <si>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</si>
  <si>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</si>
  <si>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</si>
  <si>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</si>
  <si>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</si>
  <si>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</si>
  <si>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</si>
  <si>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</si>
  <si>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</si>
  <si>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</si>
  <si>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</si>
  <si>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</si>
  <si>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</si>
  <si>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</si>
  <si>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</si>
  <si>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</si>
  <si>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</si>
  <si>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</si>
  <si>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</si>
  <si>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</si>
  <si>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</si>
  <si>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</si>
  <si>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</si>
  <si>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</si>
  <si>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</si>
  <si>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</si>
  <si>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</si>
  <si>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</si>
  <si>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</si>
  <si>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</si>
  <si>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</si>
  <si>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</si>
  <si>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</si>
  <si>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</si>
  <si>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</si>
  <si>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</si>
  <si>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</si>
  <si>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</si>
  <si>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</si>
  <si>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</si>
  <si>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</si>
  <si>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</si>
  <si>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</si>
  <si>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</si>
  <si>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</si>
  <si>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</si>
  <si>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</si>
  <si>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</si>
  <si>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</si>
  <si>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</si>
  <si>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</si>
  <si>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</si>
  <si>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</si>
  <si>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</si>
  <si>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</si>
  <si>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</si>
  <si>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</si>
  <si>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</si>
  <si>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</si>
  <si>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</si>
  <si>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</si>
  <si>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</si>
  <si>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</si>
  <si>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</si>
  <si>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</si>
  <si>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</si>
  <si>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</si>
  <si>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</si>
  <si>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</si>
  <si>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</si>
  <si>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</si>
  <si>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</si>
  <si>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</si>
  <si>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</si>
  <si>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</si>
  <si>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</si>
  <si>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</si>
  <si>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</si>
  <si>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</si>
  <si>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</si>
  <si>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</si>
  <si>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</si>
  <si>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</si>
  <si>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</si>
  <si>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</si>
  <si>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</si>
  <si>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</si>
  <si>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</si>
  <si>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</si>
  <si>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</si>
  <si>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</si>
  <si>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</si>
  <si>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</si>
  <si>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</si>
  <si>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</si>
  <si>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</si>
  <si>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</si>
  <si>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</si>
  <si>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</si>
  <si>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</si>
  <si>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</si>
  <si>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</si>
  <si>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</si>
  <si>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</si>
  <si>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</si>
  <si>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</si>
  <si>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</si>
  <si>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</si>
  <si>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</si>
  <si>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</si>
  <si>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</si>
  <si>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</si>
  <si>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</si>
  <si>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</si>
  <si>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</si>
  <si>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</si>
  <si>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</si>
  <si>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</si>
  <si>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</si>
  <si>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</si>
  <si>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</si>
  <si>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</si>
  <si>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</si>
  <si>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</si>
  <si>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</si>
  <si>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</si>
  <si>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</si>
  <si>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</si>
  <si>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</si>
  <si>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</si>
  <si>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</si>
  <si>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</si>
  <si>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</si>
  <si>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</si>
  <si>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</si>
  <si>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</si>
  <si>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</si>
  <si>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</si>
  <si>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</si>
  <si>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</si>
  <si>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</si>
  <si>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</si>
  <si>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</si>
  <si>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</si>
  <si>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</si>
  <si>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</si>
  <si>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</si>
  <si>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</si>
  <si>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</si>
  <si>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</si>
  <si>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</si>
  <si>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</si>
  <si>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</si>
  <si>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</si>
  <si>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</si>
  <si>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</si>
  <si>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</si>
  <si>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</si>
  <si>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</si>
  <si>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</si>
  <si>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</si>
  <si>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</si>
  <si>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</si>
  <si>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</si>
  <si>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</si>
  <si>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</si>
  <si>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</si>
  <si>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</si>
  <si>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</si>
  <si>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</si>
  <si>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</si>
  <si>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</si>
  <si>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</si>
  <si>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</si>
  <si>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</si>
  <si>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</si>
  <si>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</si>
  <si>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</si>
  <si>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</si>
  <si>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</si>
  <si>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</si>
  <si>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</si>
  <si>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</si>
  <si>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</si>
  <si>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</si>
  <si>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</si>
  <si>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</si>
  <si>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</si>
  <si>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</si>
  <si>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</si>
  <si>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</si>
  <si>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</si>
  <si>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</si>
  <si>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</si>
  <si>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</si>
  <si>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</si>
  <si>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</si>
  <si>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</si>
  <si>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</si>
  <si>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</si>
  <si>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</si>
  <si>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</si>
  <si>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</si>
  <si>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</si>
  <si>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</si>
  <si>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</si>
  <si>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</si>
  <si>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</si>
  <si>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</si>
  <si>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</si>
  <si>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</si>
  <si>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</si>
  <si>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</si>
  <si>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</si>
  <si>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</si>
  <si>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</si>
  <si>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</si>
  <si>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</si>
  <si>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</si>
  <si>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</si>
  <si>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</si>
  <si>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</si>
  <si>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</si>
  <si>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</si>
  <si>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</si>
  <si>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</si>
  <si>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</si>
  <si>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</si>
  <si>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</si>
  <si>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</si>
  <si>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</si>
  <si>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</si>
  <si>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</si>
  <si>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</si>
  <si>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</si>
  <si>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</si>
  <si>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</si>
  <si>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</si>
  <si>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</si>
  <si>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</si>
  <si>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</si>
  <si>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</si>
  <si>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</si>
  <si>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</si>
  <si>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</si>
  <si>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</si>
  <si>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</si>
  <si>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</si>
  <si>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</si>
  <si>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</si>
  <si>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</si>
  <si>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</si>
  <si>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</si>
  <si>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</si>
  <si>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</si>
  <si>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</si>
  <si>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</si>
  <si>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</si>
  <si>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</si>
  <si>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</si>
  <si>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</si>
  <si>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</si>
  <si>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</si>
  <si>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</si>
  <si>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</si>
  <si>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</si>
  <si>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</si>
  <si>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</si>
  <si>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</si>
  <si>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</si>
  <si>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</si>
  <si>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</si>
  <si>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</si>
  <si>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</si>
  <si>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</si>
  <si>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</si>
  <si>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</si>
  <si>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</si>
  <si>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</si>
  <si>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</si>
  <si>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</si>
  <si>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</si>
  <si>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</si>
  <si>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</si>
  <si>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</si>
  <si>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</si>
  <si>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</si>
  <si>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</si>
  <si>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</si>
  <si>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</si>
  <si>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</si>
  <si>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</si>
  <si>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</si>
  <si>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</si>
  <si>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</si>
  <si>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</si>
  <si>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</si>
  <si>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</si>
  <si>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</si>
  <si>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</si>
  <si>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</si>
  <si>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</si>
  <si>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</si>
  <si>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</si>
  <si>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</si>
  <si>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</si>
  <si>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</si>
  <si>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</si>
  <si>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</si>
  <si>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</si>
  <si>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</si>
  <si>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</si>
  <si>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</si>
  <si>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</si>
  <si>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</si>
  <si>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</si>
  <si>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</si>
  <si>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</si>
  <si>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</si>
  <si>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</si>
  <si>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</si>
  <si>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</si>
  <si>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</si>
  <si>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</si>
  <si>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</si>
  <si>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</si>
  <si>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</si>
  <si>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</si>
  <si>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</si>
  <si>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</si>
  <si>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</si>
  <si>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</si>
  <si>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</si>
  <si>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</si>
  <si>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</si>
  <si>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</si>
  <si>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</si>
  <si>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</si>
  <si>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</si>
  <si>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</si>
  <si>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</si>
  <si>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</si>
  <si>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</si>
  <si>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</si>
  <si>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</si>
  <si>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</si>
  <si>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</si>
  <si>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</si>
  <si>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</si>
  <si>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</si>
  <si>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</si>
  <si>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</si>
  <si>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</si>
  <si>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</si>
  <si>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</si>
  <si>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</si>
  <si>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</si>
  <si>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</si>
  <si>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</si>
  <si>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</si>
  <si>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</si>
  <si>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</si>
  <si>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</si>
  <si>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</si>
  <si>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</si>
  <si>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</si>
  <si>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</si>
  <si>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</si>
  <si>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</si>
  <si>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</si>
  <si>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</si>
  <si>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</si>
  <si>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</si>
  <si>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</si>
  <si>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</si>
  <si>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</si>
  <si>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</si>
  <si>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</si>
  <si>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</si>
  <si>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</si>
  <si>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</si>
  <si>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</si>
  <si>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</si>
  <si>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</si>
  <si>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</si>
  <si>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</si>
  <si>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</si>
  <si>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</si>
  <si>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</si>
  <si>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</si>
  <si>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</si>
  <si>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</si>
  <si>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</si>
  <si>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</si>
  <si>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</si>
  <si>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</si>
  <si>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</si>
  <si>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</si>
  <si>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</si>
  <si>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</si>
  <si>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</si>
  <si>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</si>
  <si>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</si>
  <si>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</si>
  <si>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</si>
  <si>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</si>
  <si>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</si>
  <si>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</si>
  <si>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</si>
  <si>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</si>
  <si>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</si>
  <si>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</si>
  <si>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</si>
  <si>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</si>
  <si>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</si>
  <si>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</si>
  <si>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</si>
  <si>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</si>
  <si>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</si>
  <si>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</si>
  <si>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</si>
  <si>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</si>
  <si>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</si>
  <si>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</si>
  <si>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</si>
  <si>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</si>
  <si>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</si>
  <si>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</si>
  <si>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</si>
  <si>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</si>
  <si>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</si>
  <si>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</si>
  <si>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</si>
  <si>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</si>
  <si>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</si>
  <si>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</si>
  <si>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</si>
  <si>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</si>
  <si>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</si>
  <si>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</si>
  <si>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</si>
  <si>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</si>
  <si>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</si>
  <si>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</si>
  <si>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</si>
  <si>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</si>
  <si>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</si>
  <si>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</si>
  <si>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</si>
  <si>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</si>
  <si>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</si>
  <si>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</si>
  <si>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</si>
  <si>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</si>
  <si>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</si>
  <si>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</si>
  <si>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</si>
  <si>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</si>
  <si>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</si>
  <si>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</si>
  <si>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</si>
  <si>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</si>
  <si>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</si>
  <si>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</si>
  <si>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</si>
  <si>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</si>
  <si>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</si>
  <si>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</si>
  <si>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</si>
  <si>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</si>
  <si>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</si>
  <si>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</si>
  <si>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</si>
  <si>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</si>
  <si>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</si>
  <si>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</si>
  <si>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</si>
  <si>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</si>
  <si>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</si>
  <si>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</si>
  <si>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</si>
  <si>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</si>
  <si>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</si>
  <si>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</si>
  <si>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</si>
  <si>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</si>
  <si>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</si>
  <si>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</si>
  <si>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</si>
  <si>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</si>
  <si>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</si>
  <si>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</si>
  <si>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</si>
  <si>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</si>
  <si>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</si>
  <si>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</si>
  <si>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</si>
  <si>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</si>
  <si>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</si>
  <si>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</si>
  <si>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</si>
  <si>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</si>
  <si>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</si>
  <si>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</si>
  <si>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</si>
  <si>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</si>
  <si>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</si>
  <si>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</si>
  <si>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</si>
  <si>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</si>
  <si>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</si>
  <si>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</si>
  <si>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</si>
  <si>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</si>
  <si>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</si>
  <si>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</si>
  <si>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</si>
  <si>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</si>
  <si>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</si>
  <si>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</si>
  <si>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</si>
  <si>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</si>
  <si>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</si>
  <si>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</si>
  <si>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</si>
  <si>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</si>
  <si>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</si>
  <si>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</si>
  <si>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</si>
  <si>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</si>
  <si>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</si>
  <si>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</si>
  <si>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</si>
  <si>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</si>
  <si>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</si>
  <si>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</si>
  <si>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</si>
  <si>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</si>
  <si>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</si>
  <si>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</si>
  <si>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</si>
  <si>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</si>
  <si>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</si>
  <si>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</si>
  <si>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</si>
  <si>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</si>
  <si>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</si>
  <si>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</si>
  <si>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</si>
  <si>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</si>
  <si>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</si>
  <si>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</si>
  <si>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</si>
  <si>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</si>
  <si>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</si>
  <si>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</si>
  <si>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</si>
  <si>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</si>
  <si>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</si>
  <si>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</si>
  <si>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</si>
  <si>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</si>
  <si>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</si>
  <si>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</si>
  <si>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</si>
  <si>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</si>
  <si>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</si>
  <si>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</si>
  <si>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</si>
  <si>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</si>
  <si>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</si>
  <si>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</si>
  <si>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</si>
  <si>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</si>
  <si>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</si>
  <si>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</si>
  <si>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</si>
  <si>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</si>
  <si>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</si>
  <si>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</si>
  <si>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</si>
  <si>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</si>
  <si>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</si>
  <si>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</si>
  <si>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</si>
  <si>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</si>
  <si>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</si>
  <si>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</si>
  <si>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</si>
  <si>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</si>
  <si>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</si>
  <si>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</si>
  <si>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</si>
  <si>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</si>
  <si>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</si>
  <si>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</si>
  <si>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</si>
  <si>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</si>
  <si>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</si>
  <si>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</si>
  <si>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</si>
  <si>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</si>
  <si>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</si>
  <si>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</si>
  <si>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</si>
  <si>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</si>
  <si>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</si>
  <si>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</si>
  <si>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</si>
  <si>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</si>
  <si>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</si>
  <si>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</si>
  <si>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</si>
  <si>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</si>
  <si>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</si>
  <si>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</si>
  <si>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</si>
  <si>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</si>
  <si>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</si>
  <si>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</si>
  <si>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</si>
  <si>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</si>
  <si>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</si>
  <si>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</si>
  <si>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</si>
  <si>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</si>
  <si>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</si>
  <si>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</si>
  <si>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</si>
  <si>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</si>
  <si>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</si>
  <si>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</si>
  <si>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</si>
  <si>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</si>
  <si>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</si>
  <si>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</si>
  <si>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</si>
  <si>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</si>
  <si>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</si>
  <si>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</si>
  <si>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</si>
  <si>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</si>
  <si>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</si>
  <si>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</si>
  <si>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</si>
  <si>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</si>
  <si>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</si>
  <si>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</si>
  <si>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</si>
  <si>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</si>
  <si>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</si>
  <si>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</si>
  <si>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</si>
  <si>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</si>
  <si>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</si>
  <si>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</si>
  <si>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</si>
  <si>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</si>
  <si>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</si>
  <si>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</si>
  <si>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</si>
  <si>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</si>
  <si>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</si>
  <si>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</si>
  <si>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</si>
  <si>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</si>
  <si>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</si>
  <si>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</si>
  <si>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</si>
  <si>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</si>
  <si>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</si>
  <si>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</si>
  <si>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</si>
  <si>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</si>
  <si>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</si>
  <si>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</si>
  <si>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</si>
  <si>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</si>
  <si>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</si>
  <si>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</si>
  <si>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</si>
  <si>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</si>
  <si>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</si>
  <si>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</si>
  <si>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</si>
  <si>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</si>
  <si>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</si>
  <si>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</si>
  <si>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</si>
  <si>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</si>
  <si>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</si>
  <si>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</si>
  <si>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</si>
  <si>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</si>
  <si>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</si>
  <si>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</si>
  <si>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</si>
  <si>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</si>
  <si>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</si>
  <si>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</si>
  <si>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</si>
  <si>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</si>
  <si>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</si>
  <si>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</si>
  <si>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</si>
  <si>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</si>
  <si>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</si>
  <si>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</si>
  <si>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</si>
  <si>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</si>
  <si>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</si>
  <si>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</si>
  <si>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</si>
  <si>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</si>
  <si>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</si>
  <si>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</si>
  <si>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</si>
  <si>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</si>
  <si>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</si>
  <si>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</si>
  <si>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</si>
  <si>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</si>
  <si>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</si>
  <si>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</si>
  <si>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</si>
  <si>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</si>
  <si>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</si>
  <si>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</si>
  <si>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</si>
  <si>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</si>
  <si>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</si>
  <si>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</si>
  <si>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</si>
  <si>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</si>
  <si>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</si>
  <si>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</si>
  <si>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</si>
  <si>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</si>
  <si>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</si>
  <si>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</si>
  <si>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</si>
  <si>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</si>
  <si>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</si>
  <si>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</si>
  <si>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</si>
  <si>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</si>
  <si>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</si>
  <si>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</si>
  <si>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</si>
  <si>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</si>
  <si>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</si>
  <si>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</si>
  <si>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</si>
  <si>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</si>
  <si>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</si>
  <si>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</si>
  <si>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</si>
  <si>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</si>
  <si>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</si>
  <si>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</si>
  <si>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</si>
  <si>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</si>
  <si>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</si>
  <si>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</si>
  <si>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</si>
  <si>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</si>
  <si>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</si>
  <si>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</si>
  <si>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</si>
  <si>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</si>
  <si>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</si>
  <si>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</si>
  <si>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</si>
  <si>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</si>
  <si>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</si>
  <si>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</si>
  <si>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</si>
  <si>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</si>
  <si>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</si>
  <si>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</si>
  <si>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</si>
  <si>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</si>
  <si>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</si>
  <si>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</si>
  <si>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</si>
  <si>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</si>
  <si>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</si>
  <si>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</si>
  <si>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</si>
  <si>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</si>
  <si>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</si>
  <si>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</si>
  <si>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</si>
  <si>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</si>
  <si>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</si>
  <si>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</si>
  <si>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</si>
  <si>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</si>
  <si>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</si>
  <si>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</si>
  <si>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</si>
  <si>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</si>
  <si>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</si>
  <si>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</si>
  <si>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</si>
  <si>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</si>
  <si>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</si>
  <si>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</si>
  <si>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</si>
  <si>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</si>
  <si>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</si>
  <si>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</si>
  <si>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</si>
  <si>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</si>
  <si>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</si>
  <si>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</si>
  <si>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</si>
  <si>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</si>
  <si>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</si>
  <si>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</si>
  <si>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</si>
  <si>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</si>
  <si>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</si>
  <si>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</si>
  <si>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</si>
  <si>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</si>
  <si>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</si>
  <si>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</si>
  <si>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</si>
  <si>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</si>
  <si>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</si>
  <si>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</si>
  <si>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</si>
  <si>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</si>
  <si>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</si>
  <si>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</si>
  <si>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</si>
  <si>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</si>
  <si>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</si>
  <si>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</si>
  <si>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</si>
  <si>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</si>
  <si>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</si>
  <si>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</si>
  <si>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</si>
  <si>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</si>
  <si>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</si>
  <si>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</si>
  <si>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</si>
  <si>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</si>
  <si>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</si>
  <si>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</si>
  <si>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</si>
  <si>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</si>
  <si>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</si>
  <si>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</si>
  <si>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</si>
  <si>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</si>
  <si>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</si>
  <si>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</si>
  <si>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</si>
  <si>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</si>
  <si>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</si>
  <si>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</si>
  <si>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</si>
  <si>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</si>
  <si>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</si>
  <si>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</si>
  <si>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</si>
  <si>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</si>
  <si>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</si>
  <si>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</si>
  <si>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</si>
  <si>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</si>
  <si>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</si>
  <si>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</si>
  <si>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</si>
  <si>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</si>
  <si>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</si>
  <si>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</si>
  <si>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</si>
  <si>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</si>
  <si>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</si>
  <si>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</si>
  <si>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</si>
  <si>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</si>
  <si>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</si>
  <si>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</si>
  <si>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</si>
  <si>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</si>
  <si>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</si>
  <si>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</si>
  <si>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</si>
  <si>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</si>
  <si>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</si>
  <si>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</si>
  <si>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</si>
  <si>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</si>
  <si>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</si>
  <si>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</si>
  <si>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</si>
  <si>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</si>
  <si>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</si>
  <si>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</si>
  <si>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</si>
  <si>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</si>
  <si>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</si>
  <si>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</si>
  <si>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</si>
  <si>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</si>
  <si>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</si>
  <si>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</si>
  <si>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</si>
  <si>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</si>
  <si>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</si>
  <si>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</si>
  <si>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</si>
  <si>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</si>
  <si>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</si>
  <si>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</si>
  <si>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</si>
  <si>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</si>
  <si>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</si>
  <si>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</si>
  <si>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</si>
  <si>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</si>
  <si>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</si>
  <si>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</si>
  <si>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</si>
  <si>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</si>
  <si>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</si>
  <si>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</si>
  <si>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</si>
  <si>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</si>
  <si>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</si>
  <si>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</si>
  <si>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</si>
  <si>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</si>
  <si>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</si>
  <si>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</si>
  <si>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</si>
  <si>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</si>
  <si>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</si>
  <si>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</si>
  <si>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</si>
  <si>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</si>
  <si>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</si>
  <si>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</si>
  <si>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</si>
  <si>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</si>
  <si>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</si>
  <si>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</si>
  <si>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</si>
  <si>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</si>
  <si>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</si>
  <si>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</si>
  <si>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</si>
  <si>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</si>
  <si>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</si>
  <si>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</si>
  <si>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</si>
  <si>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</si>
  <si>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</si>
  <si>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</si>
  <si>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</si>
  <si>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</si>
  <si>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</si>
  <si>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</si>
  <si>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</si>
  <si>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</si>
  <si>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</si>
  <si>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</si>
  <si>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</si>
  <si>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</si>
  <si>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</si>
  <si>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</si>
  <si>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</si>
  <si>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</si>
  <si>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</si>
  <si>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</si>
  <si>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</si>
  <si>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</si>
  <si>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</si>
  <si>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</si>
  <si>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</si>
  <si>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</si>
  <si>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</si>
  <si>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</si>
  <si>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</si>
  <si>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</si>
  <si>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</si>
  <si>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</si>
  <si>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</si>
  <si>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</si>
  <si>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</si>
  <si>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</si>
  <si>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</si>
  <si>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</si>
  <si>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</si>
  <si>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</si>
  <si>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</si>
  <si>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</si>
  <si>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</si>
  <si>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</si>
  <si>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</si>
  <si>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</si>
  <si>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</si>
  <si>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</si>
  <si>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</si>
  <si>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</si>
  <si>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</si>
  <si>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</si>
  <si>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</si>
  <si>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</si>
  <si>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</si>
  <si>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</si>
  <si>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</si>
  <si>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</si>
  <si>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</si>
  <si>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</si>
  <si>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</si>
  <si>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</si>
  <si>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</si>
  <si>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</si>
  <si>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</si>
  <si>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</si>
  <si>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</si>
  <si>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</si>
  <si>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</si>
  <si>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</si>
  <si>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</si>
  <si>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</si>
  <si>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</si>
  <si>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</si>
  <si>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</si>
  <si>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</si>
  <si>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</si>
  <si>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</si>
  <si>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</si>
  <si>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</si>
  <si>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</si>
  <si>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</si>
  <si>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</si>
  <si>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</si>
  <si>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</si>
  <si>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</si>
  <si>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</si>
  <si>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</si>
  <si>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</si>
  <si>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</si>
  <si>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</si>
  <si>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</si>
  <si>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</si>
  <si>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</si>
  <si>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</si>
  <si>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</si>
  <si>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</si>
  <si>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</si>
  <si>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</si>
  <si>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</si>
  <si>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</si>
  <si>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</si>
  <si>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</si>
  <si>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</si>
  <si>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</si>
  <si>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</si>
  <si>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</si>
  <si>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</si>
  <si>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</si>
  <si>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</si>
  <si>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</si>
  <si>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</si>
  <si>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</si>
  <si>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</si>
  <si>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</si>
  <si>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</si>
  <si>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</si>
  <si>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</si>
  <si>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</si>
  <si>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</si>
  <si>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</si>
  <si>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</si>
  <si>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</si>
  <si>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</si>
  <si>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</si>
  <si>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</si>
  <si>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</si>
  <si>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</si>
  <si>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</si>
  <si>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</si>
  <si>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</si>
  <si>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</si>
  <si>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</si>
  <si>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</si>
  <si>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</si>
  <si>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</si>
  <si>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</si>
  <si>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</si>
  <si>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</si>
  <si>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</si>
  <si>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</si>
  <si>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</si>
  <si>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</si>
  <si>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</si>
  <si>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</si>
  <si>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</si>
  <si>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</si>
  <si>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</si>
  <si>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</si>
  <si>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</si>
  <si>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</si>
  <si>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</si>
  <si>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</si>
  <si>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</si>
  <si>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</si>
  <si>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</si>
  <si>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</si>
  <si>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</si>
  <si>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</si>
  <si>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</si>
  <si>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</si>
  <si>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</si>
  <si>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</si>
  <si>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</si>
  <si>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</si>
  <si>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</si>
  <si>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</si>
  <si>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</si>
  <si>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</si>
  <si>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</si>
  <si>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</si>
  <si>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</si>
  <si>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</si>
  <si>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</si>
  <si>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</si>
  <si>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</si>
  <si>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</si>
  <si>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</si>
  <si>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</si>
  <si>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</si>
  <si>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</si>
  <si>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</si>
  <si>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</si>
  <si>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</si>
  <si>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</si>
  <si>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</si>
  <si>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</si>
  <si>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</si>
  <si>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</si>
  <si>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</si>
  <si>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</si>
  <si>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</si>
  <si>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</si>
  <si>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</si>
  <si>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</si>
  <si>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</si>
  <si>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</si>
  <si>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</si>
  <si>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</si>
  <si>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</si>
  <si>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</si>
  <si>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</si>
  <si>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</si>
  <si>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</si>
  <si>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</si>
  <si>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</si>
  <si>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</si>
  <si>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</si>
  <si>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</si>
  <si>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</si>
  <si>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</si>
  <si>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</si>
  <si>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</si>
  <si>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</si>
  <si>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</si>
  <si>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</si>
  <si>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</si>
  <si>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</si>
  <si>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</si>
  <si>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</si>
  <si>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</si>
  <si>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</si>
  <si>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</si>
  <si>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</si>
  <si>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</si>
  <si>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</si>
  <si>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</si>
  <si>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</si>
  <si>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</si>
  <si>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</si>
  <si>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</si>
  <si>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</si>
  <si>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</si>
  <si>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</si>
  <si>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</si>
  <si>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</si>
  <si>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</si>
  <si>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</si>
  <si>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</si>
  <si>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</si>
  <si>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</si>
  <si>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</si>
  <si>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</si>
  <si>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</si>
  <si>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</si>
  <si>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</si>
  <si>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</si>
  <si>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</si>
  <si>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</si>
  <si>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</si>
  <si>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</si>
  <si>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</si>
  <si>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</si>
  <si>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</si>
  <si>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</si>
  <si>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</si>
  <si>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</si>
  <si>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</si>
  <si>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</si>
  <si>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</si>
  <si>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</si>
  <si>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</si>
  <si>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</si>
  <si>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</si>
  <si>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</si>
  <si>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</si>
  <si>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</si>
  <si>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</si>
  <si>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</si>
  <si>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</si>
  <si>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</si>
  <si>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</si>
  <si>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</si>
  <si>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</si>
  <si>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</si>
  <si>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</si>
  <si>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</si>
  <si>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</si>
  <si>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</si>
  <si>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</si>
  <si>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</si>
  <si>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</si>
  <si>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</si>
  <si>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</si>
  <si>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</si>
  <si>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</si>
  <si>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</si>
  <si>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</si>
  <si>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</si>
  <si>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</si>
  <si>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</si>
  <si>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</si>
  <si>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</si>
  <si>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</si>
  <si>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</si>
  <si>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</si>
  <si>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</si>
  <si>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</si>
  <si>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</si>
  <si>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</si>
  <si>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</si>
  <si>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</si>
  <si>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</si>
  <si>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</si>
  <si>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</si>
  <si>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</si>
  <si>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</si>
  <si>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</si>
  <si>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</si>
  <si>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</si>
  <si>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</si>
  <si>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</si>
  <si>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</si>
  <si>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</si>
  <si>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</si>
  <si>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</si>
  <si>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</si>
  <si>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</si>
  <si>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</si>
  <si>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</si>
  <si>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</si>
  <si>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</si>
  <si>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</si>
  <si>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</si>
  <si>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</si>
  <si>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</si>
  <si>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</si>
  <si>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</si>
  <si>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</si>
  <si>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</si>
  <si>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</si>
  <si>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</si>
  <si>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</si>
  <si>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</si>
  <si>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</si>
  <si>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</si>
  <si>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</si>
  <si>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</si>
  <si>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</si>
  <si>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</si>
  <si>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</si>
  <si>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</si>
  <si>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</si>
  <si>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</si>
  <si>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</si>
  <si>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</si>
  <si>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</si>
  <si>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</si>
  <si>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</si>
  <si>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</si>
  <si>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</si>
  <si>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</si>
  <si>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</si>
  <si>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</si>
  <si>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</si>
  <si>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</si>
  <si>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</si>
  <si>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</si>
  <si>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</si>
  <si>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</si>
  <si>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</si>
  <si>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</si>
  <si>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</si>
  <si>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</si>
  <si>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</si>
  <si>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</si>
  <si>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</si>
  <si>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</si>
  <si>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</si>
  <si>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</si>
  <si>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</si>
  <si>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</si>
  <si>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</si>
  <si>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</si>
  <si>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</si>
  <si>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</si>
  <si>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</si>
  <si>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</si>
  <si>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</si>
  <si>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</si>
  <si>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</si>
  <si>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</si>
  <si>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</si>
  <si>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</si>
  <si>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</si>
  <si>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</si>
  <si>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</si>
  <si>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</si>
  <si>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</si>
  <si>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</si>
  <si>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</si>
  <si>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</si>
  <si>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</si>
  <si>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</si>
  <si>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</si>
  <si>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</si>
  <si>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</si>
  <si>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</si>
  <si>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</si>
  <si>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</si>
  <si>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</si>
  <si>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</si>
  <si>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</si>
  <si>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</si>
  <si>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</si>
  <si>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</si>
  <si>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</si>
  <si>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</si>
  <si>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</si>
  <si>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</si>
  <si>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</si>
  <si>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</si>
  <si>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</si>
  <si>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</si>
  <si>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</si>
  <si>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</si>
  <si>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</si>
  <si>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</si>
  <si>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</si>
  <si>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</si>
  <si>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</si>
  <si>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</si>
  <si>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</si>
  <si>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</si>
  <si>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</si>
  <si>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</si>
  <si>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</si>
  <si>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</si>
  <si>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</si>
  <si>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</si>
  <si>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</si>
  <si>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</si>
  <si>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</si>
  <si>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</si>
  <si>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</si>
  <si>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</si>
  <si>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</si>
  <si>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</si>
  <si>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</si>
  <si>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</si>
  <si>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</si>
  <si>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</si>
  <si>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</si>
  <si>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</si>
  <si>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</si>
  <si>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</si>
  <si>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</si>
  <si>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</si>
  <si>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</si>
  <si>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</si>
  <si>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</si>
  <si>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</si>
  <si>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</si>
  <si>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</si>
  <si>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</si>
  <si>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</si>
  <si>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</si>
  <si>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</si>
  <si>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</si>
  <si>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</si>
  <si>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</si>
  <si>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</si>
  <si>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</si>
  <si>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</si>
  <si>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</si>
  <si>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</si>
  <si>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</si>
  <si>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</si>
  <si>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</si>
  <si>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</si>
  <si>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</si>
  <si>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</si>
  <si>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</si>
  <si>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</si>
  <si>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</si>
  <si>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</si>
  <si>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</si>
  <si>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</si>
  <si>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</si>
  <si>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</si>
  <si>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</si>
  <si>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</si>
  <si>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</si>
  <si>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</si>
  <si>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</si>
  <si>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</si>
  <si>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</si>
  <si>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</si>
  <si>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</si>
  <si>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</si>
  <si>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</si>
  <si>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</si>
  <si>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</si>
  <si>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</si>
  <si>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</si>
  <si>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</si>
  <si>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</si>
  <si>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</si>
  <si>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</si>
  <si>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</si>
  <si>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</si>
  <si>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</si>
  <si>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</si>
  <si>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</si>
  <si>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</si>
  <si>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</si>
  <si>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</si>
  <si>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</si>
  <si>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</si>
  <si>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</si>
  <si>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</si>
  <si>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</si>
  <si>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</si>
  <si>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</si>
  <si>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</si>
  <si>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</si>
  <si>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</si>
  <si>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</si>
  <si>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</si>
  <si>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</si>
  <si>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</si>
  <si>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</si>
  <si>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</si>
  <si>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</si>
  <si>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</si>
  <si>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</si>
  <si>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</si>
  <si>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</si>
  <si>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</si>
  <si>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</si>
  <si>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</si>
  <si>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</si>
  <si>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</si>
  <si>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</si>
  <si>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</si>
  <si>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</si>
  <si>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</si>
  <si>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</si>
  <si>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</si>
  <si>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</si>
  <si>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</si>
  <si>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</si>
  <si>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</si>
  <si>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</si>
  <si>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</si>
  <si>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</si>
  <si>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</si>
  <si>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</si>
  <si>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</si>
  <si>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</si>
  <si>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</si>
  <si>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</si>
  <si>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</si>
  <si>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</si>
  <si>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</si>
  <si>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</si>
  <si>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</si>
  <si>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</si>
  <si>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</si>
  <si>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</si>
  <si>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</si>
  <si>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</si>
  <si>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</si>
  <si>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</si>
  <si>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</si>
  <si>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</si>
  <si>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</si>
  <si>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</si>
  <si>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</si>
  <si>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</si>
  <si>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</si>
  <si>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</si>
  <si>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</si>
  <si>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</si>
  <si>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</si>
  <si>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</si>
  <si>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</si>
  <si>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</si>
  <si>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</si>
  <si>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</si>
  <si>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</si>
  <si>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</si>
  <si>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</si>
  <si>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</si>
  <si>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</si>
  <si>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</si>
  <si>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</si>
  <si>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</si>
  <si>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</si>
  <si>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</si>
  <si>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</si>
  <si>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</si>
  <si>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</si>
  <si>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</si>
  <si>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</si>
  <si>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</si>
  <si>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</si>
  <si>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</si>
  <si>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</si>
  <si>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</si>
  <si>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</si>
  <si>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</si>
  <si>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</si>
  <si>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</si>
  <si>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</si>
  <si>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</si>
  <si>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</si>
  <si>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</si>
  <si>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</si>
  <si>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</si>
  <si>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</si>
  <si>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</si>
  <si>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</si>
  <si>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</si>
  <si>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</si>
  <si>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</si>
  <si>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</si>
  <si>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</si>
  <si>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</si>
  <si>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</si>
  <si>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</si>
  <si>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</si>
  <si>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</si>
  <si>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</si>
  <si>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</si>
  <si>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</si>
  <si>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</si>
  <si>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</si>
  <si>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</si>
  <si>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</si>
  <si>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</si>
  <si>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</si>
  <si>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</si>
  <si>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</si>
  <si>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</si>
  <si>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</si>
  <si>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</si>
  <si>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</si>
  <si>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</si>
  <si>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</si>
  <si>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</si>
  <si>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</si>
  <si>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</si>
  <si>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</si>
  <si>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</si>
  <si>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</si>
  <si>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</si>
  <si>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</si>
  <si>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</si>
  <si>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</si>
  <si>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</si>
  <si>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</si>
  <si>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</si>
  <si>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</si>
  <si>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</si>
  <si>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</si>
  <si>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</si>
  <si>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</si>
  <si>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</si>
  <si>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</si>
  <si>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</si>
  <si>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</si>
  <si>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</si>
  <si>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</si>
  <si>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</si>
  <si>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</si>
  <si>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</si>
  <si>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</si>
  <si>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</si>
  <si>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</si>
  <si>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</si>
  <si>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</si>
  <si>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</si>
  <si>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</si>
  <si>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</si>
  <si>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</si>
  <si>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</si>
  <si>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</si>
  <si>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</si>
  <si>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</si>
  <si>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</si>
  <si>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</si>
  <si>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</si>
  <si>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</si>
  <si>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</si>
  <si>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</si>
  <si>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</si>
  <si>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</si>
  <si>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</si>
  <si>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</si>
  <si>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</si>
  <si>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</si>
  <si>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</si>
  <si>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</si>
  <si>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</si>
  <si>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</si>
  <si>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</si>
  <si>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</si>
  <si>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</si>
  <si>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</si>
  <si>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</si>
  <si>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</si>
  <si>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</si>
  <si>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</si>
  <si>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</si>
  <si>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</si>
  <si>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</si>
  <si>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</si>
  <si>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</si>
  <si>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</si>
  <si>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</si>
  <si>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</si>
  <si>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</si>
  <si>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</si>
  <si>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</si>
  <si>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</si>
  <si>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</si>
  <si>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</si>
  <si>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</si>
  <si>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</si>
  <si>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</si>
  <si>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</si>
  <si>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</si>
  <si>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</si>
  <si>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</si>
  <si>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</si>
  <si>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</si>
  <si>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</si>
  <si>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</si>
  <si>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</si>
  <si>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</si>
  <si>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</si>
  <si>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</si>
  <si>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</si>
  <si>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</si>
  <si>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</si>
  <si>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</si>
  <si>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</si>
  <si>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</si>
  <si>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</si>
  <si>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</si>
  <si>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</si>
  <si>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</si>
  <si>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</si>
  <si>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</si>
  <si>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</si>
  <si>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</si>
  <si>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</si>
  <si>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</si>
  <si>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</si>
  <si>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</si>
  <si>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</si>
  <si>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</si>
  <si>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</si>
  <si>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</si>
  <si>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</si>
  <si>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</si>
  <si>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</si>
  <si>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</si>
  <si>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</si>
  <si>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</si>
  <si>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</si>
  <si>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</si>
  <si>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</si>
  <si>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</si>
  <si>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</si>
  <si>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</si>
  <si>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</si>
  <si>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</si>
  <si>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</si>
  <si>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</si>
  <si>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</si>
  <si>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</si>
  <si>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</si>
  <si>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</si>
  <si>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</si>
  <si>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</si>
  <si>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</si>
  <si>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</si>
  <si>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</si>
  <si>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</si>
  <si>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</si>
  <si>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</si>
  <si>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</si>
  <si>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</si>
  <si>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</si>
  <si>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</si>
  <si>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</si>
  <si>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</si>
  <si>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</si>
  <si>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</si>
  <si>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</si>
  <si>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</si>
  <si>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</si>
  <si>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</si>
  <si>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</si>
  <si>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</si>
  <si>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</si>
  <si>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</si>
  <si>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</si>
  <si>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</si>
  <si>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</si>
  <si>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</si>
  <si>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</si>
  <si>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</si>
  <si>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</si>
  <si>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</si>
  <si>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</si>
  <si>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</si>
  <si>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</si>
  <si>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</si>
  <si>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</si>
  <si>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</si>
  <si>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</si>
  <si>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</si>
  <si>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</si>
  <si>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</si>
  <si>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</si>
  <si>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</si>
  <si>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</si>
  <si>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</si>
  <si>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</si>
  <si>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</si>
  <si>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</si>
  <si>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</si>
  <si>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</si>
  <si>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</si>
  <si>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</si>
  <si>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</si>
  <si>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</si>
  <si>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</si>
  <si>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</si>
  <si>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</si>
  <si>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</si>
  <si>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</si>
  <si>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</si>
  <si>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</si>
  <si>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</si>
  <si>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</si>
  <si>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</si>
  <si>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</si>
  <si>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</si>
  <si>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</si>
  <si>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</si>
  <si>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</si>
  <si>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</si>
  <si>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</si>
  <si>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</si>
  <si>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</si>
  <si>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</si>
  <si>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</si>
  <si>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</si>
  <si>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</si>
  <si>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</si>
  <si>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</si>
  <si>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</si>
  <si>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</si>
  <si>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</si>
  <si>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</si>
  <si>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</si>
  <si>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</si>
  <si>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</si>
  <si>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</si>
  <si>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</si>
  <si>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</si>
  <si>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</si>
  <si>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</si>
  <si>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</si>
  <si>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</si>
  <si>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</si>
  <si>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</si>
  <si>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</si>
  <si>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</si>
  <si>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</si>
  <si>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</si>
  <si>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</si>
  <si>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</si>
  <si>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</si>
  <si>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</si>
  <si>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</si>
  <si>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</si>
  <si>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</si>
  <si>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</si>
  <si>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</si>
  <si>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</si>
  <si>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</si>
  <si>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</si>
  <si>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</si>
  <si>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</si>
  <si>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</si>
  <si>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</si>
  <si>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</si>
  <si>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</si>
  <si>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</si>
  <si>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</si>
  <si>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</si>
  <si>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</si>
  <si>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</si>
  <si>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</si>
  <si>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</si>
  <si>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</si>
  <si>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</si>
  <si>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</si>
  <si>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</si>
  <si>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</si>
  <si>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</si>
  <si>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</si>
  <si>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</si>
  <si>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</si>
  <si>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</si>
  <si>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</si>
  <si>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</si>
  <si>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</si>
  <si>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</si>
  <si>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</si>
  <si>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</si>
  <si>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</si>
  <si>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</si>
  <si>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</si>
  <si>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</si>
  <si>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</si>
  <si>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</si>
  <si>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</si>
  <si>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</si>
  <si>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</si>
  <si>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</si>
  <si>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</si>
  <si>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</si>
  <si>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</si>
  <si>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</si>
  <si>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</si>
  <si>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</si>
  <si>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</si>
  <si>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</si>
  <si>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</si>
  <si>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</si>
  <si>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</si>
  <si>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</si>
  <si>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</si>
  <si>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</si>
  <si>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</si>
  <si>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</si>
  <si>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</si>
  <si>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</si>
  <si>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</si>
  <si>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</si>
  <si>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</si>
  <si>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</si>
  <si>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</si>
  <si>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</si>
  <si>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</si>
  <si>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</si>
  <si>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</si>
  <si>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</si>
  <si>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</si>
  <si>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</si>
  <si>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</si>
  <si>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</si>
  <si>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</si>
  <si>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</si>
  <si>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</si>
  <si>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</si>
  <si>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</si>
  <si>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</si>
  <si>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</si>
  <si>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</si>
  <si>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</si>
  <si>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</si>
  <si>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</si>
  <si>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</si>
  <si>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</si>
  <si>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</si>
  <si>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</si>
  <si>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</si>
  <si>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</si>
  <si>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</si>
  <si>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</si>
  <si>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</si>
  <si>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</si>
  <si>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</si>
  <si>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</si>
  <si>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</si>
  <si>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</si>
  <si>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</si>
  <si>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</si>
  <si>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</si>
  <si>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</si>
  <si>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</si>
  <si>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</si>
  <si>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</si>
  <si>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</si>
  <si>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</si>
  <si>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</si>
  <si>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</si>
  <si>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</si>
  <si>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</si>
  <si>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</si>
  <si>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</si>
  <si>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</si>
  <si>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</si>
  <si>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</si>
  <si>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</si>
  <si>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</si>
  <si>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</si>
  <si>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</si>
  <si>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</si>
  <si>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</si>
  <si>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</si>
  <si>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</si>
  <si>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</si>
  <si>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</si>
  <si>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</si>
  <si>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</si>
  <si>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</si>
  <si>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</si>
  <si>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</si>
  <si>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</si>
  <si>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</si>
  <si>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</si>
  <si>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</si>
  <si>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</si>
  <si>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</si>
  <si>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</si>
  <si>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</si>
  <si>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</si>
  <si>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</si>
  <si>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</si>
  <si>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</si>
  <si>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</si>
  <si>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</si>
  <si>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</si>
  <si>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</si>
  <si>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</si>
  <si>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</si>
  <si>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</si>
  <si>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</si>
  <si>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</si>
  <si>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</si>
  <si>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</si>
  <si>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</si>
  <si>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</si>
  <si>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</si>
  <si>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</si>
  <si>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</si>
  <si>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</si>
  <si>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</si>
  <si>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</si>
  <si>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</si>
  <si>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</si>
  <si>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</si>
  <si>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</si>
  <si>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</si>
  <si>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</si>
  <si>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</si>
  <si>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</si>
  <si>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</si>
  <si>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</si>
  <si>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</si>
  <si>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</si>
  <si>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</si>
  <si>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</si>
  <si>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</si>
  <si>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</si>
  <si>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</si>
  <si>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</si>
  <si>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</si>
  <si>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</si>
  <si>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</si>
  <si>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</si>
  <si>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</si>
  <si>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</si>
  <si>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</si>
  <si>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</si>
  <si>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</si>
  <si>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</si>
  <si>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</si>
  <si>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</si>
  <si>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</si>
  <si>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</si>
  <si>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</si>
  <si>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</si>
  <si>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</si>
  <si>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</si>
  <si>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</si>
  <si>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</si>
  <si>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</si>
  <si>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</si>
  <si>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</si>
  <si>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</si>
  <si>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</si>
  <si>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</si>
  <si>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</si>
  <si>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</si>
  <si>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</si>
  <si>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</si>
  <si>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</si>
  <si>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</si>
  <si>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</si>
  <si>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</si>
  <si>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</si>
  <si>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</si>
  <si>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</si>
  <si>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</si>
  <si>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</si>
  <si>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</si>
  <si>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</si>
  <si>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</si>
  <si>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</si>
  <si>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</si>
  <si>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</si>
  <si>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</si>
  <si>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</si>
  <si>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</si>
  <si>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</si>
  <si>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</si>
  <si>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</si>
  <si>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</si>
  <si>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</si>
  <si>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</si>
  <si>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</si>
  <si>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</si>
  <si>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</si>
  <si>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</si>
  <si>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</si>
  <si>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</si>
  <si>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</si>
  <si>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</si>
  <si>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</si>
  <si>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</si>
  <si>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</si>
  <si>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</si>
  <si>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</si>
  <si>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</si>
  <si>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</si>
  <si>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</si>
  <si>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</si>
  <si>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</si>
  <si>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</si>
  <si>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</si>
  <si>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</si>
  <si>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</si>
  <si>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</si>
  <si>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</si>
  <si>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</si>
  <si>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</si>
  <si>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</si>
  <si>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</si>
  <si>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</si>
  <si>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</si>
  <si>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</si>
  <si>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</si>
  <si>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</si>
  <si>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</si>
  <si>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</si>
  <si>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</si>
  <si>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</si>
  <si>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</si>
  <si>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</si>
  <si>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</si>
  <si>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</si>
  <si>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</si>
  <si>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</si>
  <si>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</si>
  <si>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</si>
  <si>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</si>
  <si>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</si>
  <si>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</si>
  <si>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</si>
  <si>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</si>
  <si>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</si>
  <si>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</si>
  <si>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</si>
  <si>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</si>
  <si>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</si>
  <si>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</si>
  <si>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</si>
  <si>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</si>
  <si>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</si>
  <si>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</si>
  <si>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</si>
  <si>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</si>
  <si>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</si>
  <si>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</si>
  <si>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</si>
  <si>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</si>
  <si>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</si>
  <si>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</si>
  <si>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</si>
  <si>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</si>
  <si>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</si>
  <si>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</si>
  <si>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</si>
  <si>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</si>
  <si>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</si>
  <si>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</si>
  <si>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</si>
  <si>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</si>
  <si>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</si>
  <si>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</si>
  <si>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</si>
  <si>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</si>
  <si>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</si>
  <si>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</si>
  <si>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</si>
  <si>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</si>
  <si>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</si>
  <si>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</si>
  <si>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</si>
  <si>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</si>
  <si>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</si>
  <si>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</si>
  <si>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</si>
  <si>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</si>
  <si>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</si>
  <si>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</si>
  <si>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</si>
  <si>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</si>
  <si>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</si>
  <si>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</si>
  <si>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</si>
  <si>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</si>
  <si>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</si>
  <si>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</si>
  <si>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</si>
  <si>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</si>
  <si>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</si>
  <si>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</si>
  <si>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</si>
  <si>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</si>
  <si>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</si>
  <si>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</si>
  <si>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</si>
  <si>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</si>
  <si>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</si>
  <si>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</si>
  <si>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</si>
  <si>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</si>
  <si>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</si>
  <si>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</si>
  <si>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</si>
  <si>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</si>
  <si>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</si>
  <si>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</si>
  <si>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</si>
  <si>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</si>
  <si>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</si>
  <si>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</si>
  <si>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</si>
  <si>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</si>
  <si>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</si>
  <si>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</si>
  <si>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</si>
  <si>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</si>
  <si>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</si>
  <si>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</si>
  <si>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</si>
  <si>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</si>
  <si>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</si>
  <si>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</si>
  <si>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</si>
  <si>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</si>
  <si>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</si>
  <si>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</si>
  <si>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</si>
  <si>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</si>
  <si>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</si>
  <si>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</si>
  <si>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</si>
  <si>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</si>
  <si>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</si>
  <si>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</si>
  <si>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</si>
  <si>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</si>
  <si>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</si>
  <si>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</si>
  <si>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</si>
  <si>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</si>
  <si>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</si>
  <si>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</si>
  <si>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</si>
  <si>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</si>
  <si>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</si>
  <si>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</si>
  <si>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</si>
  <si>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</si>
  <si>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</si>
  <si>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</si>
  <si>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</si>
  <si>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</si>
  <si>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</si>
  <si>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</si>
  <si>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</si>
  <si>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</si>
  <si>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</si>
  <si>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</si>
  <si>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</si>
  <si>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</si>
  <si>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</si>
  <si>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</si>
  <si>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</si>
  <si>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</si>
  <si>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</si>
  <si>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</si>
  <si>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</si>
  <si>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</si>
  <si>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</si>
  <si>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</si>
  <si>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</si>
  <si>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</si>
  <si>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</si>
  <si>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</si>
  <si>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</si>
  <si>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</si>
  <si>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</si>
  <si>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</si>
  <si>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</si>
  <si>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</si>
  <si>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</si>
  <si>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</si>
  <si>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</si>
  <si>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</si>
  <si>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</si>
  <si>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</si>
  <si>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</si>
  <si>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</si>
  <si>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</si>
  <si>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</si>
  <si>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</si>
  <si>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</si>
  <si>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</si>
  <si>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</si>
  <si>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</si>
  <si>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</si>
  <si>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</si>
  <si>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</si>
  <si>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</si>
  <si>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</si>
  <si>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</si>
  <si>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</si>
  <si>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</si>
  <si>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</si>
  <si>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</si>
  <si>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</si>
  <si>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</si>
  <si>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</si>
  <si>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</si>
  <si>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</si>
  <si>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</si>
  <si>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</si>
  <si>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</si>
  <si>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</si>
  <si>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</si>
  <si>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</si>
  <si>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</si>
  <si>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</si>
  <si>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</si>
  <si>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</si>
  <si>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</si>
  <si>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</si>
  <si>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</si>
  <si>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</si>
  <si>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</si>
  <si>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</si>
  <si>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</si>
  <si>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</si>
  <si>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</si>
  <si>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</si>
  <si>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</si>
  <si>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</si>
  <si>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</si>
  <si>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</si>
  <si>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</si>
  <si>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</si>
  <si>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</si>
  <si>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</si>
  <si>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</si>
  <si>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</si>
  <si>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</si>
  <si>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</si>
  <si>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</si>
  <si>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</si>
  <si>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</si>
  <si>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</si>
  <si>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</si>
  <si>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</si>
  <si>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</si>
  <si>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</si>
  <si>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</si>
  <si>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</si>
  <si>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</si>
  <si>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</si>
  <si>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</si>
  <si>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</si>
  <si>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</si>
  <si>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</si>
  <si>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</si>
  <si>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</si>
  <si>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</si>
  <si>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</si>
  <si>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</si>
  <si>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</si>
  <si>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</si>
  <si>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</si>
  <si>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</si>
  <si>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</si>
  <si>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</si>
  <si>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</si>
  <si>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</si>
  <si>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</si>
  <si>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</si>
  <si>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</si>
  <si>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</si>
  <si>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</si>
  <si>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</si>
  <si>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</si>
  <si>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</si>
  <si>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</si>
  <si>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</si>
  <si>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</si>
  <si>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</si>
  <si>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</si>
  <si>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</si>
  <si>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</si>
  <si>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</si>
  <si>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</si>
  <si>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</si>
  <si>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</si>
  <si>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</si>
  <si>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</si>
  <si>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</si>
  <si>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</si>
  <si>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</si>
  <si>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</si>
  <si>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</si>
  <si>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</si>
  <si>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</si>
  <si>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</si>
  <si>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</si>
  <si>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</si>
  <si>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</si>
  <si>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</si>
  <si>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</si>
  <si>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</si>
  <si>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</si>
  <si>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</si>
  <si>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</si>
  <si>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</si>
  <si>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</si>
  <si>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</si>
  <si>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</si>
  <si>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</si>
  <si>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</si>
  <si>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</si>
  <si>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</si>
  <si>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</si>
  <si>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</si>
  <si>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</si>
  <si>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</si>
  <si>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</si>
  <si>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</si>
  <si>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</si>
  <si>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</si>
  <si>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</si>
  <si>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</si>
  <si>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</si>
  <si>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</si>
  <si>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</si>
  <si>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</si>
  <si>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</si>
  <si>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</si>
  <si>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</si>
  <si>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</si>
  <si>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</si>
  <si>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</si>
  <si>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</si>
  <si>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</si>
  <si>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</si>
  <si>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</si>
  <si>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</si>
  <si>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</si>
  <si>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</si>
  <si>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</si>
  <si>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</si>
  <si>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</si>
  <si>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</si>
  <si>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</si>
  <si>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</si>
  <si>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</si>
  <si>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</si>
  <si>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</si>
  <si>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</si>
  <si>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</si>
  <si>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</si>
  <si>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</si>
  <si>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</si>
  <si>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</si>
  <si>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</si>
  <si>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</si>
  <si>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</si>
  <si>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</si>
  <si>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</si>
  <si>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</si>
  <si>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</si>
  <si>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</si>
  <si>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</si>
  <si>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</si>
  <si>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</si>
  <si>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</si>
  <si>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</si>
  <si>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</si>
  <si>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</si>
  <si>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</si>
  <si>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</si>
  <si>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</si>
  <si>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</si>
  <si>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</si>
  <si>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</si>
  <si>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</si>
  <si>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</si>
  <si>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</si>
  <si>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</si>
  <si>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</si>
  <si>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</si>
  <si>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</si>
  <si>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</si>
  <si>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</si>
  <si>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</si>
  <si>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</si>
  <si>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</si>
  <si>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</si>
  <si>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</si>
  <si>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</si>
  <si>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</si>
  <si>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</si>
  <si>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</si>
  <si>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</si>
  <si>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</si>
  <si>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</si>
  <si>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</si>
  <si>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</si>
  <si>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</si>
  <si>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</si>
  <si>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</si>
  <si>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</si>
  <si>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</si>
  <si>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</si>
  <si>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</si>
  <si>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</si>
  <si>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</si>
  <si>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</si>
  <si>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</si>
  <si>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</si>
  <si>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</si>
  <si>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</si>
  <si>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</si>
  <si>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</si>
  <si>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</si>
  <si>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</si>
  <si>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</si>
  <si>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</si>
  <si>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</si>
  <si>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</si>
  <si>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</si>
  <si>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</si>
  <si>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</si>
  <si>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</si>
  <si>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</si>
  <si>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</si>
  <si>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</si>
  <si>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</si>
  <si>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</si>
  <si>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</si>
  <si>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</si>
  <si>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</si>
  <si>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</si>
  <si>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</si>
  <si>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</si>
  <si>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</si>
  <si>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</si>
  <si>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</si>
  <si>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</si>
  <si>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</si>
  <si>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</si>
  <si>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</si>
  <si>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</si>
  <si>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</si>
  <si>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</si>
  <si>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</si>
  <si>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</si>
  <si>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</si>
  <si>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</si>
  <si>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</si>
  <si>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</si>
  <si>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</si>
  <si>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</si>
  <si>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</si>
  <si>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</si>
  <si>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</si>
  <si>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</si>
  <si>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</si>
  <si>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</si>
  <si>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</si>
  <si>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</si>
  <si>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</si>
  <si>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</si>
  <si>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</si>
  <si>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</si>
  <si>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</si>
  <si>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</si>
  <si>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</si>
  <si>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</si>
  <si>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</si>
  <si>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</si>
  <si>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</si>
  <si>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</si>
  <si>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</si>
  <si>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</si>
  <si>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</si>
  <si>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</si>
  <si>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</si>
  <si>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</si>
  <si>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</si>
  <si>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</si>
  <si>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</si>
  <si>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</si>
  <si>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</si>
  <si>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</si>
  <si>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</si>
  <si>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</si>
  <si>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</si>
  <si>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</si>
  <si>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</si>
  <si>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</si>
  <si>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</si>
  <si>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</si>
  <si>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</si>
  <si>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</si>
  <si>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</si>
  <si>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</si>
  <si>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</si>
  <si>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</si>
  <si>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</si>
  <si>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</si>
  <si>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</si>
  <si>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</si>
  <si>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</si>
  <si>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</si>
  <si>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</si>
  <si>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</si>
  <si>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</si>
  <si>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</si>
  <si>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</si>
  <si>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</si>
  <si>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</si>
  <si>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</si>
  <si>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</si>
  <si>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</si>
  <si>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</si>
  <si>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</si>
  <si>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</si>
  <si>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</si>
  <si>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</si>
  <si>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</si>
  <si>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</si>
  <si>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</si>
  <si>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</si>
  <si>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</si>
  <si>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</si>
  <si>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</si>
  <si>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</si>
  <si>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</si>
  <si>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</si>
  <si>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</si>
  <si>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</si>
  <si>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</si>
  <si>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</si>
  <si>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</si>
  <si>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</si>
  <si>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</si>
  <si>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</si>
  <si>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</si>
  <si>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</si>
  <si>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</si>
  <si>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</si>
  <si>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</si>
  <si>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</si>
  <si>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</si>
  <si>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</si>
  <si>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</si>
  <si>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</si>
  <si>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</si>
  <si>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</si>
  <si>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</si>
  <si>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</si>
  <si>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</si>
  <si>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</si>
  <si>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</si>
  <si>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</si>
  <si>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</si>
  <si>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</si>
  <si>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</si>
  <si>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</si>
  <si>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</si>
  <si>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</si>
  <si>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</si>
  <si>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</si>
  <si>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</si>
  <si>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</si>
  <si>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</si>
  <si>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</si>
  <si>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</si>
  <si>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</si>
  <si>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</si>
  <si>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</si>
  <si>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</si>
  <si>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</si>
  <si>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</si>
  <si>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</si>
  <si>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</si>
  <si>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</si>
  <si>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</si>
  <si>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</si>
  <si>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</si>
  <si>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</si>
  <si>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</si>
  <si>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</si>
  <si>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</si>
  <si>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</si>
  <si>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</si>
  <si>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</si>
  <si>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</si>
  <si>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</si>
  <si>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</si>
  <si>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</si>
  <si>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</si>
  <si>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</si>
  <si>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</si>
  <si>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</si>
  <si>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</si>
  <si>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</si>
  <si>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</si>
  <si>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</si>
  <si>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</si>
  <si>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</si>
  <si>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</si>
  <si>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</si>
  <si>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</si>
  <si>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</si>
  <si>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</si>
  <si>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</si>
  <si>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</si>
  <si>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</si>
  <si>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</si>
  <si>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</si>
  <si>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</si>
  <si>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</si>
  <si>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</si>
  <si>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</si>
  <si>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</si>
  <si>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</si>
  <si>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</si>
  <si>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</si>
  <si>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</si>
  <si>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</si>
  <si>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</si>
  <si>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</si>
  <si>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</si>
  <si>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</si>
  <si>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</si>
  <si>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</si>
  <si>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</si>
  <si>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</si>
  <si>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</si>
  <si>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</si>
  <si>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</si>
  <si>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</si>
  <si>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</si>
  <si>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</si>
  <si>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</si>
  <si>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</si>
  <si>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</si>
  <si>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</si>
  <si>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</si>
  <si>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</si>
  <si>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</si>
  <si>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</si>
  <si>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</si>
  <si>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</si>
  <si>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</si>
  <si>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</si>
  <si>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</si>
  <si>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</si>
  <si>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</si>
  <si>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</si>
  <si>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</si>
  <si>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</si>
  <si>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</si>
  <si>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</si>
  <si>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</si>
  <si>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</si>
  <si>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</si>
  <si>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</si>
  <si>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</si>
  <si>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</si>
  <si>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</si>
  <si>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</si>
  <si>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</si>
  <si>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</si>
  <si>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</si>
  <si>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</si>
  <si>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</si>
  <si>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</si>
  <si>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</si>
  <si>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</si>
  <si>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</si>
  <si>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</si>
  <si>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</si>
  <si>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</si>
  <si>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</si>
  <si>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</si>
  <si>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</si>
  <si>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</si>
  <si>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</si>
  <si>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</si>
  <si>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</si>
  <si>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</si>
  <si>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</si>
  <si>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</si>
  <si>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</si>
  <si>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</si>
  <si>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</si>
  <si>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</si>
  <si>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</si>
  <si>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</si>
  <si>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</si>
  <si>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</si>
  <si>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</si>
  <si>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</si>
  <si>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</si>
  <si>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</si>
  <si>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</si>
  <si>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</si>
  <si>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</si>
  <si>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</si>
  <si>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</si>
  <si>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</si>
  <si>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</si>
  <si>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</si>
  <si>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</si>
  <si>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</si>
  <si>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</si>
  <si>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</si>
  <si>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</si>
  <si>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</si>
  <si>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</si>
  <si>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</si>
  <si>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</si>
  <si>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</si>
  <si>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</si>
  <si>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</si>
  <si>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</si>
  <si>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</si>
  <si>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</si>
  <si>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</si>
  <si>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</si>
  <si>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</si>
  <si>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</si>
  <si>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</si>
  <si>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</si>
  <si>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</si>
  <si>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</si>
  <si>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</si>
  <si>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</si>
  <si>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</si>
  <si>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</si>
  <si>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</si>
  <si>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</si>
  <si>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</si>
  <si>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</si>
  <si>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</si>
  <si>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</si>
  <si>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</si>
  <si>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</si>
  <si>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</si>
  <si>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</si>
  <si>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</si>
  <si>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</si>
  <si>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</si>
  <si>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</si>
  <si>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</si>
  <si>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</si>
  <si>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</si>
  <si>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</si>
  <si>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</si>
  <si>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</si>
  <si>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</si>
  <si>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</si>
  <si>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</si>
  <si>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</si>
  <si>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</si>
  <si>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</si>
  <si>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</si>
  <si>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</si>
  <si>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</si>
  <si>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</si>
  <si>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</si>
  <si>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</si>
  <si>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</si>
  <si>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</si>
  <si>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</si>
  <si>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</si>
  <si>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</si>
  <si>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</si>
  <si>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</si>
  <si>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</si>
  <si>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</si>
  <si>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</si>
  <si>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</si>
  <si>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</si>
  <si>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</si>
  <si>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</si>
  <si>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</si>
  <si>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</si>
  <si>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</si>
  <si>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</si>
  <si>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</si>
  <si>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</si>
  <si>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</si>
  <si>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</si>
  <si>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</si>
  <si>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</si>
  <si>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</si>
  <si>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</si>
  <si>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</si>
  <si>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</si>
  <si>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</si>
  <si>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</si>
  <si>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</si>
  <si>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</si>
  <si>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</si>
  <si>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</si>
  <si>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</si>
  <si>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</si>
  <si>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</si>
  <si>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</si>
  <si>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</si>
  <si>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</si>
  <si>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</si>
  <si>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</si>
  <si>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</si>
  <si>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</si>
  <si>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</si>
  <si>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</si>
  <si>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</si>
  <si>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</si>
  <si>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</si>
  <si>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</si>
  <si>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</si>
  <si>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</si>
  <si>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</si>
  <si>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</si>
  <si>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</si>
  <si>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</si>
  <si>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</si>
  <si>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</si>
  <si>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</si>
  <si>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</si>
  <si>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</si>
  <si>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</si>
  <si>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</si>
  <si>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</si>
  <si>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</si>
  <si>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</si>
  <si>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</si>
  <si>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</si>
  <si>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</si>
  <si>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</si>
  <si>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</si>
  <si>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</si>
  <si>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</si>
  <si>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</si>
  <si>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</si>
  <si>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</si>
  <si>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</si>
  <si>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</si>
  <si>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</si>
  <si>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</si>
  <si>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</si>
  <si>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</si>
  <si>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</si>
  <si>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</si>
  <si>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</si>
  <si>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</si>
  <si>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</si>
  <si>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</si>
  <si>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</si>
  <si>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</si>
  <si>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</si>
  <si>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</si>
  <si>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</si>
  <si>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</si>
  <si>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</si>
  <si>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</si>
  <si>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</si>
  <si>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</si>
  <si>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</si>
  <si>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</si>
  <si>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</si>
  <si>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</si>
  <si>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</si>
  <si>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</si>
  <si>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</si>
  <si>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</si>
  <si>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</si>
  <si>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</si>
  <si>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</si>
  <si>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</si>
  <si>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</si>
  <si>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</si>
  <si>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</si>
  <si>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</si>
  <si>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</si>
  <si>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</si>
  <si>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</si>
  <si>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</si>
  <si>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</si>
  <si>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</si>
  <si>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</si>
  <si>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</si>
  <si>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</si>
  <si>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</si>
  <si>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</si>
  <si>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</si>
  <si>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</si>
  <si>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</si>
  <si>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</si>
  <si>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</si>
  <si>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</si>
  <si>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</si>
  <si>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</si>
  <si>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</si>
  <si>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</si>
  <si>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</si>
  <si>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</si>
  <si>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</si>
  <si>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</si>
  <si>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</si>
  <si>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</si>
  <si>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</si>
  <si>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</si>
  <si>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</si>
  <si>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</si>
  <si>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</si>
  <si>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</si>
  <si>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</si>
  <si>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</si>
  <si>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</si>
  <si>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</si>
  <si>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</si>
  <si>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</si>
  <si>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</si>
  <si>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</si>
  <si>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</si>
  <si>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</si>
  <si>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</si>
  <si>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</si>
  <si>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</si>
  <si>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</si>
  <si>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</si>
  <si>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</si>
  <si>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</si>
  <si>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</si>
  <si>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</si>
  <si>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</si>
  <si>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</si>
  <si>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</si>
  <si>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</si>
  <si>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</si>
  <si>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</si>
  <si>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</si>
  <si>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</si>
  <si>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</si>
  <si>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</si>
  <si>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</si>
  <si>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</si>
  <si>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</si>
  <si>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</si>
  <si>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</si>
  <si>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</si>
  <si>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</si>
  <si>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</si>
  <si>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</si>
  <si>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</si>
  <si>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</si>
  <si>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</si>
  <si>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</si>
  <si>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</si>
  <si>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</si>
  <si>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</si>
  <si>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</si>
  <si>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</si>
  <si>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</si>
  <si>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</si>
  <si>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</si>
  <si>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</si>
  <si>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</si>
  <si>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</si>
  <si>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</si>
  <si>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</si>
  <si>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</si>
  <si>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</si>
  <si>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</si>
  <si>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</si>
  <si>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</si>
  <si>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</si>
  <si>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</si>
  <si>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</si>
  <si>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</si>
  <si>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</si>
  <si>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</si>
  <si>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</si>
  <si>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</si>
  <si>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</si>
  <si>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</si>
  <si>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</si>
  <si>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</si>
  <si>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</si>
  <si>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</si>
  <si>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</si>
  <si>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</si>
  <si>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</si>
  <si>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</si>
  <si>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</si>
  <si>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</si>
  <si>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</si>
  <si>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</si>
  <si>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</si>
  <si>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</si>
  <si>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</si>
  <si>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</si>
  <si>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</si>
  <si>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</si>
  <si>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</si>
  <si>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</si>
  <si>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</si>
  <si>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</si>
  <si>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</si>
  <si>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</si>
  <si>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</si>
  <si>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</si>
  <si>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</si>
  <si>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</si>
  <si>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</si>
  <si>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</si>
  <si>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</si>
  <si>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</si>
  <si>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</si>
  <si>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</si>
  <si>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</si>
  <si>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</si>
  <si>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</si>
  <si>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</si>
  <si>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</si>
  <si>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</si>
  <si>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</si>
  <si>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</si>
  <si>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</si>
  <si>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</si>
  <si>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</si>
  <si>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</si>
  <si>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</si>
  <si>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</si>
  <si>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</si>
  <si>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</si>
  <si>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</si>
  <si>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</si>
  <si>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</si>
  <si>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</si>
  <si>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</si>
  <si>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</si>
  <si>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</si>
  <si>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</si>
  <si>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</si>
  <si>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</si>
  <si>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</si>
  <si>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</si>
  <si>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</si>
  <si>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</si>
  <si>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</si>
  <si>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</si>
  <si>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</si>
  <si>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</si>
  <si>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</si>
  <si>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</si>
  <si>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</si>
  <si>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</si>
  <si>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</si>
  <si>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</si>
  <si>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</si>
  <si>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</si>
  <si>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</si>
  <si>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</si>
  <si>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</si>
  <si>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</si>
  <si>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</si>
  <si>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</si>
  <si>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</si>
  <si>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</si>
  <si>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</si>
  <si>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</si>
  <si>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</si>
  <si>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</si>
  <si>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</si>
  <si>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</si>
  <si>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</si>
  <si>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</si>
  <si>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</si>
  <si>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</si>
  <si>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</si>
  <si>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</si>
  <si>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</si>
  <si>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</si>
  <si>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</si>
  <si>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</si>
  <si>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</si>
  <si>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</si>
  <si>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</si>
  <si>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</si>
  <si>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</si>
  <si>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</si>
  <si>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</si>
  <si>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</si>
  <si>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</si>
  <si>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</si>
  <si>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</si>
  <si>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</si>
  <si>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</si>
  <si>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</si>
  <si>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</si>
  <si>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</si>
  <si>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</si>
  <si>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</si>
  <si>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</si>
  <si>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</si>
  <si>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</si>
  <si>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</si>
  <si>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</si>
  <si>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</si>
  <si>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</si>
  <si>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</si>
  <si>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</si>
  <si>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</si>
  <si>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</si>
  <si>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</si>
  <si>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</si>
  <si>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</si>
  <si>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</si>
  <si>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</si>
  <si>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</si>
  <si>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</si>
  <si>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</si>
  <si>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</si>
  <si>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</si>
  <si>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</si>
  <si>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</si>
  <si>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</si>
  <si>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</si>
  <si>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</si>
  <si>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</si>
  <si>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</si>
  <si>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</si>
  <si>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</si>
  <si>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</si>
  <si>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</si>
  <si>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</si>
  <si>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</si>
  <si>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</si>
  <si>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</si>
  <si>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</si>
  <si>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</si>
  <si>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</si>
  <si>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</si>
  <si>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</si>
  <si>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</si>
  <si>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</si>
  <si>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</si>
  <si>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</si>
  <si>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</si>
  <si>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</si>
  <si>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</si>
  <si>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</si>
  <si>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</si>
  <si>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</si>
  <si>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</si>
  <si>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</si>
  <si>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</si>
  <si>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</si>
  <si>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</si>
  <si>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</si>
  <si>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</si>
  <si>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</si>
  <si>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</si>
  <si>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</si>
  <si>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</si>
  <si>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</si>
  <si>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</si>
  <si>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</si>
  <si>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</si>
  <si>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</si>
  <si>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</si>
  <si>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</si>
  <si>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</si>
  <si>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</si>
  <si>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</si>
  <si>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</si>
  <si>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</si>
  <si>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</si>
  <si>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</si>
  <si>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</si>
  <si>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</si>
  <si>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</si>
  <si>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</si>
  <si>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</si>
  <si>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</si>
  <si>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</si>
  <si>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</si>
  <si>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</si>
  <si>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</si>
  <si>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</si>
  <si>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</si>
  <si>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</si>
  <si>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</si>
  <si>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</si>
  <si>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</si>
  <si>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</si>
  <si>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</si>
  <si>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</si>
  <si>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</si>
  <si>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</si>
  <si>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</si>
  <si>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</si>
  <si>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</si>
  <si>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</si>
  <si>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</si>
  <si>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</si>
  <si>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</si>
  <si>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</si>
  <si>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</si>
  <si>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</si>
  <si>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</si>
  <si>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</si>
  <si>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</si>
  <si>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</si>
  <si>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</si>
  <si>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</si>
  <si>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</si>
  <si>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</si>
  <si>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</si>
  <si>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</si>
  <si>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</si>
  <si>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</si>
  <si>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</si>
  <si>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</si>
  <si>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</si>
  <si>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</si>
  <si>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</si>
  <si>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</si>
  <si>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</si>
  <si>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</si>
  <si>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</si>
  <si>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</si>
  <si>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</si>
  <si>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</si>
  <si>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</si>
  <si>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</si>
  <si>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</si>
  <si>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</si>
  <si>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</si>
  <si>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</si>
  <si>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</si>
  <si>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</si>
  <si>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</si>
  <si>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</si>
  <si>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</si>
  <si>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</si>
  <si>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</si>
  <si>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</si>
  <si>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</si>
  <si>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</si>
  <si>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</si>
  <si>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</si>
  <si>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</si>
  <si>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</si>
  <si>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</si>
  <si>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</si>
  <si>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</si>
  <si>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</si>
  <si>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</si>
  <si>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</si>
  <si>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</si>
  <si>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</si>
  <si>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</si>
  <si>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</si>
  <si>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</si>
  <si>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</si>
  <si>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</si>
  <si>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</si>
  <si>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</si>
  <si>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</si>
  <si>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</si>
  <si>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</si>
  <si>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</si>
  <si>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</si>
  <si>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</si>
  <si>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</si>
  <si>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</si>
  <si>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</si>
  <si>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</si>
  <si>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</si>
  <si>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</si>
  <si>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</si>
  <si>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</si>
  <si>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</si>
  <si>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</si>
  <si>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</si>
  <si>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</si>
  <si>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</si>
  <si>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</si>
  <si>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</si>
  <si>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</si>
  <si>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</si>
  <si>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</si>
  <si>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</si>
  <si>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</si>
  <si>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</si>
  <si>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</si>
  <si>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</si>
  <si>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</si>
  <si>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</si>
  <si>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</si>
  <si>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</si>
  <si>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</si>
  <si>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</si>
  <si>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</si>
  <si>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</si>
  <si>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</si>
  <si>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</si>
  <si>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</si>
  <si>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</si>
  <si>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</si>
  <si>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</si>
  <si>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</si>
  <si>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</si>
  <si>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</si>
  <si>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</si>
  <si>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</si>
  <si>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</si>
  <si>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</si>
  <si>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</si>
  <si>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</si>
  <si>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</si>
  <si>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</si>
  <si>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</si>
  <si>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</si>
  <si>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</si>
  <si>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</si>
  <si>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</si>
  <si>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</si>
  <si>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</si>
  <si>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</si>
  <si>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</si>
  <si>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</si>
  <si>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</si>
  <si>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</si>
  <si>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</si>
  <si>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</si>
  <si>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</si>
  <si>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</si>
  <si>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</si>
  <si>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</si>
  <si>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</si>
  <si>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</si>
  <si>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</si>
  <si>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</si>
  <si>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</si>
  <si>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</si>
  <si>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</si>
  <si>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</si>
  <si>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</si>
  <si>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</si>
  <si>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</si>
  <si>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</si>
  <si>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</si>
  <si>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</si>
  <si>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</si>
  <si>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</si>
  <si>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</si>
  <si>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</si>
  <si>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</si>
  <si>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</si>
  <si>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</si>
  <si>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</si>
  <si>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</si>
  <si>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</si>
  <si>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</si>
  <si>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</si>
  <si>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</si>
  <si>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</si>
  <si>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</si>
  <si>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</si>
  <si>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</si>
  <si>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</si>
  <si>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</si>
  <si>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</si>
  <si>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</si>
  <si>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</si>
  <si>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</si>
  <si>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</si>
  <si>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</si>
  <si>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</si>
  <si>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</si>
  <si>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</si>
  <si>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</si>
  <si>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</si>
  <si>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</si>
  <si>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</si>
  <si>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</si>
  <si>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</si>
  <si>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</si>
  <si>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</si>
  <si>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</si>
  <si>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</si>
  <si>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</si>
  <si>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</si>
  <si>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</si>
  <si>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</si>
  <si>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</si>
  <si>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</si>
  <si>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</si>
  <si>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</si>
  <si>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</si>
  <si>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</si>
  <si>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</si>
  <si>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</si>
  <si>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</si>
  <si>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</si>
  <si>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</si>
  <si>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</si>
  <si>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</si>
  <si>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</si>
  <si>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</si>
  <si>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</si>
  <si>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</si>
  <si>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</si>
  <si>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</si>
  <si>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</si>
  <si>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</si>
  <si>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</si>
  <si>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</si>
  <si>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</si>
  <si>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</si>
  <si>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</si>
  <si>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</si>
  <si>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</si>
  <si>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</si>
  <si>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</si>
  <si>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</si>
  <si>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</si>
  <si>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</si>
  <si>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</si>
  <si>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</si>
  <si>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</si>
  <si>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</si>
  <si>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</si>
  <si>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</si>
  <si>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</si>
  <si>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</si>
  <si>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</si>
  <si>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</si>
  <si>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</si>
  <si>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</si>
  <si>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</si>
  <si>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</si>
  <si>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</si>
  <si>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</si>
  <si>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</si>
  <si>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</si>
  <si>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</si>
  <si>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</si>
  <si>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</si>
  <si>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</si>
  <si>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</si>
  <si>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</si>
  <si>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</si>
  <si>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</si>
  <si>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</si>
  <si>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</si>
  <si>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</si>
  <si>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</si>
  <si>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</si>
  <si>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</si>
  <si>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</si>
  <si>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</si>
  <si>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</si>
  <si>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</si>
  <si>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</si>
  <si>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</si>
  <si>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</si>
  <si>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</si>
  <si>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</si>
  <si>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</si>
  <si>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</si>
  <si>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</si>
  <si>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</si>
  <si>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</si>
  <si>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</si>
  <si>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</si>
  <si>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</si>
  <si>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</si>
  <si>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</si>
  <si>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</si>
  <si>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</si>
  <si>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</si>
  <si>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</si>
  <si>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</si>
  <si>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</si>
  <si>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</si>
  <si>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</si>
  <si>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</si>
  <si>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</si>
  <si>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</si>
  <si>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</si>
  <si>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</si>
  <si>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</si>
  <si>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</si>
  <si>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</si>
  <si>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</si>
  <si>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</si>
  <si>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</si>
  <si>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</si>
  <si>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</si>
  <si>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</si>
  <si>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</si>
  <si>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</si>
  <si>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</si>
  <si>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</si>
  <si>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</si>
  <si>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</si>
  <si>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</si>
  <si>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</si>
  <si>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</si>
  <si>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</si>
  <si>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</si>
  <si>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</si>
  <si>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</si>
  <si>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</si>
  <si>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</si>
  <si>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</si>
  <si>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</si>
  <si>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</si>
  <si>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</si>
  <si>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</si>
  <si>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</si>
  <si>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</si>
  <si>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</si>
  <si>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</si>
  <si>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</si>
  <si>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</si>
  <si>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</si>
  <si>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</si>
  <si>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</si>
  <si>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</si>
  <si>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</si>
  <si>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</si>
  <si>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</si>
  <si>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</si>
  <si>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</si>
  <si>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</si>
  <si>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</si>
  <si>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</si>
  <si>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</si>
  <si>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</si>
  <si>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</si>
  <si>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</si>
  <si>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</si>
  <si>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</si>
  <si>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</si>
  <si>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</si>
  <si>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</si>
  <si>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</si>
  <si>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</si>
  <si>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</si>
  <si>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</si>
  <si>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</si>
  <si>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</si>
  <si>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</si>
  <si>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</si>
  <si>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</si>
  <si>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</si>
  <si>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</si>
  <si>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</si>
  <si>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</si>
  <si>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</si>
  <si>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</si>
  <si>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</si>
  <si>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</si>
  <si>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</si>
  <si>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</si>
  <si>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</si>
  <si>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</si>
  <si>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</si>
  <si>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</si>
  <si>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</si>
  <si>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</si>
  <si>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</si>
  <si>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</si>
  <si>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</si>
  <si>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</si>
  <si>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</si>
  <si>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</si>
  <si>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</si>
  <si>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</si>
  <si>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</si>
  <si>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</si>
  <si>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</si>
  <si>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</si>
  <si>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</si>
  <si>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</si>
  <si>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</si>
  <si>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</si>
  <si>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</si>
  <si>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</si>
  <si>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</si>
  <si>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</si>
  <si>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</si>
  <si>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</si>
  <si>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</si>
  <si>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</si>
  <si>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</si>
  <si>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</si>
  <si>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</si>
  <si>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</si>
  <si>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</si>
  <si>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</si>
  <si>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</si>
  <si>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</si>
  <si>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</si>
  <si>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</si>
  <si>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</si>
  <si>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</si>
  <si>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</si>
  <si>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</si>
  <si>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</si>
  <si>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</si>
  <si>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</si>
  <si>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</si>
  <si>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</si>
  <si>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</si>
  <si>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</si>
  <si>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</si>
  <si>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</si>
  <si>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</si>
  <si>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</si>
  <si>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</si>
  <si>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</si>
  <si>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</si>
  <si>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</si>
  <si>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</si>
  <si>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</si>
  <si>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</si>
  <si>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</si>
  <si>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</si>
  <si>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</si>
  <si>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</si>
  <si>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</si>
  <si>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</si>
  <si>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</si>
  <si>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</si>
  <si>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</si>
  <si>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</si>
  <si>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</si>
  <si>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</si>
  <si>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</si>
  <si>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</si>
  <si>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</si>
  <si>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</si>
  <si>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</si>
  <si>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</si>
  <si>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</si>
  <si>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</si>
  <si>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</si>
  <si>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</si>
  <si>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</si>
  <si>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</si>
  <si>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</si>
  <si>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</si>
  <si>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</si>
  <si>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</si>
  <si>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</si>
  <si>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</si>
  <si>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</si>
  <si>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</si>
  <si>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</si>
  <si>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</si>
  <si>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</si>
  <si>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</si>
  <si>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</si>
  <si>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</si>
  <si>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</si>
  <si>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</si>
  <si>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</si>
  <si>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</si>
  <si>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</si>
  <si>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</si>
  <si>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</si>
  <si>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</si>
  <si>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</si>
  <si>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</si>
  <si>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</si>
  <si>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</si>
  <si>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</si>
  <si>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</si>
  <si>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</si>
  <si>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</si>
  <si>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</si>
  <si>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</si>
  <si>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</si>
  <si>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</si>
  <si>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</si>
  <si>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</si>
  <si>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</si>
  <si>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</si>
  <si>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</si>
  <si>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</si>
  <si>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</si>
  <si>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</si>
  <si>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</si>
  <si>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</si>
  <si>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</si>
  <si>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</si>
  <si>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</si>
  <si>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</si>
  <si>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</si>
  <si>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</si>
  <si>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</si>
  <si>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</si>
  <si>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</si>
  <si>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</si>
  <si>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</si>
  <si>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</si>
  <si>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</si>
  <si>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</si>
  <si>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</si>
  <si>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</si>
  <si>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</si>
  <si>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</si>
  <si>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</si>
  <si>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</si>
  <si>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</si>
  <si>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</si>
  <si>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</si>
  <si>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</si>
  <si>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</si>
  <si>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</si>
  <si>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</si>
  <si>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</si>
  <si>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</si>
  <si>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</si>
  <si>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</si>
  <si>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</si>
  <si>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</si>
  <si>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</si>
  <si>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</si>
  <si>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</si>
  <si>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</si>
  <si>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</si>
  <si>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</si>
  <si>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</si>
  <si>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</si>
  <si>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</si>
  <si>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</si>
  <si>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</si>
  <si>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</si>
  <si>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</si>
  <si>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</si>
  <si>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</si>
  <si>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</si>
  <si>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</si>
  <si>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</si>
  <si>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</si>
  <si>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</si>
  <si>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</si>
  <si>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</si>
  <si>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</si>
  <si>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</si>
  <si>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</si>
  <si>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</si>
  <si>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</si>
  <si>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</si>
  <si>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</si>
  <si>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</si>
  <si>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</si>
  <si>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</si>
  <si>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</si>
  <si>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</si>
  <si>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</si>
  <si>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</si>
  <si>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</si>
  <si>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</si>
  <si>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</si>
  <si>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</si>
  <si>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</si>
  <si>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</si>
  <si>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</si>
  <si>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</si>
  <si>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</si>
  <si>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</si>
  <si>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</si>
  <si>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</si>
  <si>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</si>
  <si>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</si>
  <si>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</si>
  <si>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</si>
  <si>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</si>
  <si>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</si>
  <si>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</si>
  <si>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</si>
  <si>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</si>
  <si>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</si>
  <si>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</si>
  <si>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</si>
  <si>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</si>
  <si>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</si>
  <si>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</si>
  <si>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</si>
  <si>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</si>
  <si>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</si>
  <si>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</si>
  <si>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</si>
  <si>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</si>
  <si>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</si>
  <si>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</si>
  <si>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</si>
  <si>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</si>
  <si>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</si>
  <si>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</si>
  <si>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</si>
  <si>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</si>
  <si>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</si>
  <si>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</si>
  <si>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</si>
  <si>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</si>
  <si>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</si>
  <si>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</si>
  <si>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</si>
  <si>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</si>
  <si>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</si>
  <si>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</si>
  <si>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</si>
  <si>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</si>
  <si>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</si>
  <si>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</si>
  <si>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</si>
  <si>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</si>
  <si>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</si>
  <si>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</si>
  <si>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</si>
  <si>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</si>
  <si>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</si>
  <si>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</si>
  <si>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</si>
  <si>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</si>
  <si>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</si>
  <si>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</si>
  <si>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</si>
  <si>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</si>
  <si>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</si>
  <si>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</si>
  <si>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</si>
  <si>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</si>
  <si>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</si>
  <si>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</si>
  <si>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</si>
  <si>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</si>
  <si>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</si>
  <si>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</si>
  <si>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</si>
  <si>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</si>
  <si>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</si>
  <si>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</si>
  <si>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</si>
  <si>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</si>
  <si>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</si>
  <si>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</si>
  <si>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</si>
  <si>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</si>
  <si>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</si>
  <si>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</si>
  <si>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</si>
  <si>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</si>
  <si>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</si>
  <si>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</si>
  <si>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</si>
  <si>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</si>
  <si>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</si>
  <si>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</si>
  <si>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</si>
  <si>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</si>
  <si>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</si>
  <si>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</si>
  <si>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</si>
  <si>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</si>
  <si>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</si>
  <si>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</si>
  <si>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</si>
  <si>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</si>
  <si>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</si>
  <si>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</si>
  <si>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</si>
  <si>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</si>
  <si>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</si>
  <si>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</si>
  <si>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</si>
  <si>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</si>
  <si>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</si>
  <si>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</si>
  <si>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</si>
  <si>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</si>
  <si>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</si>
  <si>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</si>
  <si>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</si>
  <si>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</si>
  <si>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</si>
  <si>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</si>
  <si>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</si>
  <si>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</si>
  <si>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</si>
  <si>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</si>
  <si>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</si>
  <si>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</si>
  <si>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</si>
  <si>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</si>
  <si>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</si>
  <si>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</si>
  <si>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</si>
  <si>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</si>
  <si>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</si>
  <si>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</si>
  <si>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</si>
  <si>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</si>
  <si>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</si>
  <si>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</si>
  <si>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</si>
  <si>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</si>
  <si>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</si>
  <si>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</si>
  <si>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</si>
  <si>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</si>
  <si>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</si>
  <si>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</si>
  <si>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</si>
  <si>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</si>
  <si>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</si>
  <si>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</si>
  <si>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</si>
  <si>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</si>
  <si>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</si>
  <si>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</si>
  <si>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</si>
  <si>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</si>
  <si>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</si>
  <si>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</si>
  <si>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</si>
  <si>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</si>
  <si>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</si>
  <si>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</si>
  <si>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</si>
  <si>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</si>
  <si>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</si>
  <si>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</si>
  <si>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</si>
  <si>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</si>
  <si>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</si>
  <si>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</si>
  <si>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</si>
  <si>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</si>
  <si>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</si>
  <si>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</si>
  <si>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</si>
  <si>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</si>
  <si>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</si>
  <si>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</si>
  <si>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</si>
  <si>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</si>
  <si>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</si>
  <si>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</si>
  <si>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</si>
  <si>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</si>
  <si>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</si>
  <si>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</si>
  <si>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</si>
  <si>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</si>
  <si>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</si>
  <si>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</si>
  <si>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</si>
  <si>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</si>
  <si>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</si>
  <si>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</si>
  <si>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</si>
  <si>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</si>
  <si>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</si>
  <si>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</si>
  <si>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</si>
  <si>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</si>
  <si>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</si>
  <si>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</si>
  <si>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</si>
  <si>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</si>
  <si>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</si>
  <si>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</si>
  <si>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</si>
  <si>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</si>
  <si>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</si>
  <si>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</si>
  <si>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</si>
  <si>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</si>
  <si>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</si>
  <si>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</si>
  <si>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</si>
  <si>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</si>
  <si>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</si>
  <si>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</si>
  <si>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</si>
  <si>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</si>
  <si>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</si>
  <si>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</si>
  <si>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</si>
  <si>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</si>
  <si>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</si>
  <si>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</si>
  <si>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</si>
  <si>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</si>
  <si>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</si>
  <si>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</si>
  <si>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</si>
  <si>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</si>
  <si>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</si>
  <si>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</si>
  <si>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</si>
  <si>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</si>
  <si>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</si>
  <si>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</si>
  <si>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</si>
  <si>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</si>
  <si>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</si>
  <si>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</si>
  <si>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</si>
  <si>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</si>
  <si>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</si>
  <si>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</si>
  <si>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</si>
  <si>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</si>
  <si>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</si>
  <si>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</si>
  <si>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</si>
  <si>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</si>
  <si>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</si>
  <si>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</si>
  <si>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</si>
  <si>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</si>
  <si>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</si>
  <si>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</si>
  <si>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</si>
  <si>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</si>
  <si>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</si>
  <si>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</si>
  <si>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</si>
  <si>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</si>
  <si>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</si>
  <si>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</si>
  <si>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</si>
  <si>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</si>
  <si>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</si>
  <si>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</si>
  <si>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</si>
  <si>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</si>
  <si>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</si>
  <si>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</si>
  <si>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</si>
  <si>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</si>
  <si>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</si>
  <si>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</si>
  <si>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</si>
  <si>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</si>
  <si>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</si>
  <si>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</si>
  <si>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</si>
  <si>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</si>
  <si>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</si>
  <si>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</si>
  <si>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</si>
  <si>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</si>
  <si>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</si>
  <si>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</si>
  <si>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</si>
  <si>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</si>
  <si>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</si>
  <si>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</si>
  <si>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</si>
  <si>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</si>
  <si>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</si>
  <si>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</si>
  <si>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</si>
  <si>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</si>
  <si>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</si>
  <si>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</si>
  <si>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</si>
  <si>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</si>
  <si>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</si>
  <si>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</si>
  <si>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</si>
  <si>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</si>
  <si>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</si>
  <si>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</si>
  <si>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</si>
  <si>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</si>
  <si>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</si>
  <si>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</si>
  <si>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</si>
  <si>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</si>
  <si>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</si>
  <si>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</si>
  <si>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</si>
  <si>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</si>
  <si>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</si>
  <si>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</si>
  <si>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</si>
  <si>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</si>
  <si>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</si>
  <si>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</si>
  <si>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</si>
  <si>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</si>
  <si>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</si>
  <si>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</si>
  <si>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</si>
  <si>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</si>
  <si>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</si>
  <si>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</si>
  <si>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</si>
  <si>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</si>
  <si>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</si>
  <si>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</si>
  <si>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</si>
  <si>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</si>
  <si>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</si>
  <si>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</si>
  <si>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</si>
  <si>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</si>
  <si>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</si>
  <si>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</si>
  <si>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</si>
  <si>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</si>
  <si>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</si>
  <si>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</si>
  <si>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</si>
  <si>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</si>
  <si>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</si>
  <si>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</si>
  <si>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</si>
  <si>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</si>
  <si>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</si>
  <si>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</si>
  <si>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</si>
  <si>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</si>
  <si>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</si>
  <si>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</si>
  <si>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</si>
  <si>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</si>
  <si>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</si>
  <si>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</si>
  <si>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</si>
  <si>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</si>
  <si>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</si>
  <si>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</si>
  <si>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</si>
  <si>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</si>
  <si>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</si>
  <si>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</si>
  <si>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</si>
  <si>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</si>
  <si>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</si>
  <si>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</si>
  <si>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</si>
  <si>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</si>
  <si>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</si>
  <si>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</si>
  <si>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</si>
  <si>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</si>
  <si>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</si>
  <si>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</si>
  <si>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</si>
  <si>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</si>
  <si>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</si>
  <si>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</si>
  <si>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</si>
  <si>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</si>
  <si>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</si>
  <si>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</si>
  <si>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</si>
  <si>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</si>
  <si>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</si>
  <si>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</si>
  <si>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</si>
  <si>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</si>
  <si>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</si>
  <si>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</si>
  <si>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</si>
  <si>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</si>
  <si>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</si>
  <si>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</si>
  <si>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</si>
  <si>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</si>
  <si>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</si>
  <si>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</si>
  <si>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</si>
  <si>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</si>
  <si>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</si>
  <si>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</si>
  <si>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</si>
  <si>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</si>
  <si>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</si>
  <si>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</si>
  <si>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</si>
  <si>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</si>
  <si>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</si>
  <si>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</si>
  <si>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</si>
  <si>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</si>
  <si>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</si>
  <si>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</si>
  <si>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</si>
  <si>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</si>
  <si>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</si>
  <si>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</si>
  <si>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</si>
  <si>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</si>
  <si>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</si>
  <si>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</si>
  <si>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</si>
  <si>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</si>
  <si>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</si>
  <si>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</si>
  <si>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</si>
  <si>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</si>
  <si>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</si>
  <si>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</si>
  <si>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</si>
  <si>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</si>
  <si>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</si>
  <si>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</si>
  <si>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</si>
  <si>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</si>
  <si>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</si>
  <si>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</si>
  <si>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</si>
  <si>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</si>
  <si>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</si>
  <si>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</si>
  <si>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</si>
  <si>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</si>
  <si>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</si>
  <si>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</si>
  <si>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</si>
  <si>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</si>
  <si>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</si>
  <si>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</si>
  <si>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</si>
  <si>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</si>
  <si>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</si>
  <si>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</si>
  <si>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</si>
  <si>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</si>
  <si>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</si>
  <si>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</si>
  <si>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</si>
  <si>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</si>
  <si>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</si>
  <si>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</si>
  <si>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</si>
  <si>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</si>
  <si>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</si>
  <si>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</si>
  <si>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</si>
  <si>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</si>
  <si>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</si>
  <si>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</si>
  <si>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</si>
  <si>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</si>
  <si>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</si>
  <si>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</si>
  <si>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</si>
  <si>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</si>
  <si>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</si>
  <si>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</si>
  <si>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</si>
  <si>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</si>
  <si>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</si>
  <si>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</si>
  <si>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</si>
  <si>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</si>
  <si>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</si>
  <si>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</si>
  <si>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</si>
  <si>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</si>
  <si>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</si>
  <si>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</si>
  <si>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</si>
  <si>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</si>
  <si>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</si>
  <si>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</si>
  <si>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</si>
  <si>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</si>
  <si>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</si>
  <si>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</si>
  <si>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</si>
  <si>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</si>
  <si>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</si>
  <si>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</si>
  <si>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</si>
  <si>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</si>
  <si>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</si>
  <si>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</si>
  <si>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</si>
  <si>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</si>
  <si>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</si>
  <si>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</si>
  <si>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</si>
  <si>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</si>
  <si>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</si>
  <si>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</si>
  <si>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</si>
  <si>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</si>
  <si>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</si>
  <si>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</si>
  <si>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</si>
  <si>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</si>
  <si>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</si>
  <si>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</si>
  <si>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</si>
  <si>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</si>
  <si>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</si>
  <si>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</si>
  <si>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</si>
  <si>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</si>
  <si>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</si>
  <si>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</si>
  <si>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</si>
  <si>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</si>
  <si>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</si>
  <si>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</si>
  <si>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</si>
  <si>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</si>
  <si>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</si>
  <si>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</si>
  <si>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</si>
  <si>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</si>
  <si>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</si>
  <si>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</si>
  <si>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</si>
  <si>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</si>
  <si>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</si>
  <si>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</si>
  <si>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</si>
  <si>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</si>
  <si>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</si>
  <si>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</si>
  <si>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</si>
  <si>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</si>
  <si>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</si>
  <si>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</si>
  <si>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</si>
  <si>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</si>
  <si>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</si>
  <si>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</si>
  <si>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</si>
  <si>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</si>
  <si>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</si>
  <si>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</si>
  <si>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</si>
  <si>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</si>
  <si>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</si>
  <si>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</si>
  <si>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</si>
  <si>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</si>
  <si>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</si>
  <si>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</si>
  <si>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</si>
  <si>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</si>
  <si>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</si>
  <si>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</si>
  <si>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</si>
  <si>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</si>
  <si>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</si>
  <si>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</si>
  <si>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</si>
  <si>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</si>
  <si>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</si>
  <si>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</si>
  <si>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</si>
  <si>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</si>
  <si>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</si>
  <si>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</si>
  <si>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</si>
  <si>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</si>
  <si>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</si>
  <si>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</si>
  <si>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</si>
  <si>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</si>
  <si>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</si>
  <si>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</si>
  <si>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</si>
  <si>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</si>
  <si>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</si>
  <si>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</si>
  <si>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</si>
  <si>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</si>
  <si>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</si>
  <si>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</si>
  <si>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</si>
  <si>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</si>
  <si>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</si>
  <si>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</si>
  <si>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</si>
  <si>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</si>
  <si>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</si>
  <si>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</si>
  <si>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</si>
  <si>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</si>
  <si>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</si>
  <si>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</si>
  <si>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</si>
  <si>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</si>
  <si>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</si>
  <si>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</si>
  <si>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</si>
  <si>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</si>
  <si>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</si>
  <si>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</si>
  <si>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</si>
  <si>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</si>
  <si>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</si>
  <si>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</si>
  <si>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</si>
  <si>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</si>
  <si>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</si>
  <si>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</si>
  <si>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</si>
  <si>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</si>
  <si>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</si>
  <si>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</si>
  <si>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</si>
  <si>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</si>
  <si>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</si>
  <si>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</si>
  <si>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</si>
  <si>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</si>
  <si>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</si>
  <si>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</si>
  <si>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</si>
  <si>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</si>
  <si>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</si>
  <si>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</si>
  <si>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</si>
  <si>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</si>
  <si>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</si>
  <si>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</si>
  <si>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</si>
  <si>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</si>
  <si>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</si>
  <si>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</si>
  <si>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</si>
  <si>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</si>
  <si>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</si>
  <si>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</si>
  <si>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</si>
  <si>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</si>
  <si>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</si>
  <si>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</si>
  <si>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</si>
  <si>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</si>
  <si>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</si>
  <si>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</si>
  <si>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</si>
  <si>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</si>
  <si>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</si>
  <si>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</si>
  <si>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</si>
  <si>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</si>
  <si>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</si>
  <si>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</si>
  <si>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</si>
  <si>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</si>
  <si>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</si>
  <si>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</si>
  <si>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</si>
  <si>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</si>
  <si>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</si>
  <si>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</si>
  <si>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</si>
  <si>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</si>
  <si>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</si>
  <si>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</si>
  <si>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</si>
  <si>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</si>
  <si>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</si>
  <si>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</si>
  <si>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</si>
  <si>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</si>
  <si>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</si>
  <si>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</si>
  <si>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</si>
  <si>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</si>
  <si>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</si>
  <si>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</si>
  <si>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</si>
  <si>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</si>
  <si>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</si>
  <si>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</si>
  <si>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</si>
  <si>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</si>
  <si>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</si>
  <si>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</si>
  <si>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</si>
  <si>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</si>
  <si>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</si>
  <si>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</si>
  <si>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</si>
  <si>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</si>
  <si>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</si>
  <si>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</si>
  <si>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</si>
  <si>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</si>
  <si>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</si>
  <si>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</si>
  <si>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</si>
  <si>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</si>
  <si>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</si>
  <si>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</si>
  <si>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</si>
  <si>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</si>
  <si>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</si>
  <si>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</si>
  <si>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</si>
  <si>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</si>
  <si>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</si>
  <si>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</si>
  <si>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</si>
  <si>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</si>
  <si>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</si>
  <si>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</si>
  <si>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</si>
  <si>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</si>
  <si>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</si>
  <si>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</si>
  <si>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</si>
  <si>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</si>
  <si>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</si>
  <si>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</si>
  <si>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</si>
  <si>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</si>
  <si>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</si>
  <si>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</si>
  <si>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</si>
  <si>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</si>
  <si>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</si>
  <si>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</si>
  <si>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</si>
  <si>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</si>
  <si>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</si>
  <si>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</si>
  <si>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</si>
  <si>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</si>
  <si>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</si>
  <si>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</si>
  <si>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</si>
  <si>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</si>
  <si>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</si>
  <si>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</si>
  <si>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</si>
  <si>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</si>
  <si>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</si>
  <si>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</si>
  <si>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</si>
  <si>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</si>
  <si>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</si>
  <si>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</si>
  <si>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</si>
  <si>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</si>
  <si>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</si>
  <si>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</si>
  <si>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</si>
  <si>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</si>
  <si>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</si>
  <si>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</si>
  <si>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</si>
  <si>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</si>
  <si>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</si>
  <si>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</si>
  <si>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</si>
  <si>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</si>
  <si>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</si>
  <si>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</si>
  <si>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</si>
  <si>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</si>
  <si>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</si>
  <si>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</si>
  <si>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</si>
  <si>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</si>
  <si>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</si>
  <si>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</si>
  <si>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</si>
  <si>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</si>
  <si>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</si>
  <si>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</si>
  <si>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</si>
  <si>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</si>
  <si>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</si>
  <si>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</si>
  <si>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</si>
  <si>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</si>
  <si>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</si>
  <si>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</si>
  <si>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</si>
  <si>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</si>
  <si>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</si>
  <si>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</si>
  <si>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</si>
  <si>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</si>
  <si>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</si>
  <si>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</si>
  <si>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</si>
  <si>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</si>
  <si>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</si>
  <si>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</si>
  <si>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</si>
  <si>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</si>
  <si>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</si>
  <si>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</si>
  <si>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</si>
  <si>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</si>
  <si>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</si>
  <si>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</si>
  <si>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</si>
  <si>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</si>
  <si>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</si>
  <si>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</si>
  <si>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</si>
  <si>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</si>
  <si>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</si>
  <si>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</si>
  <si>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</si>
  <si>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</si>
  <si>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</si>
  <si>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</si>
  <si>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</si>
  <si>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</si>
  <si>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</si>
  <si>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</si>
  <si>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</si>
  <si>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</si>
  <si>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</si>
  <si>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</si>
  <si>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</si>
  <si>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</si>
  <si>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</si>
  <si>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</si>
  <si>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</si>
  <si>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</si>
  <si>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</si>
  <si>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</si>
  <si>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</si>
  <si>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</si>
  <si>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</si>
  <si>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</si>
  <si>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</si>
  <si>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</si>
  <si>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</si>
  <si>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</si>
  <si>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</si>
  <si>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</si>
  <si>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</si>
  <si>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</si>
  <si>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</si>
  <si>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</si>
  <si>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</si>
  <si>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</si>
  <si>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</si>
  <si>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</si>
  <si>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</si>
  <si>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</si>
  <si>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</si>
  <si>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</si>
  <si>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</si>
  <si>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</si>
  <si>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</si>
  <si>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</si>
  <si>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</si>
  <si>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</si>
  <si>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</si>
  <si>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</si>
  <si>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</si>
  <si>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</si>
  <si>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</si>
  <si>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</si>
  <si>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</si>
  <si>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</si>
  <si>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</si>
  <si>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</si>
  <si>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</si>
  <si>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</si>
  <si>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</si>
  <si>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</si>
  <si>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</si>
  <si>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</si>
  <si>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</si>
  <si>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</si>
  <si>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</si>
  <si>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</si>
  <si>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</si>
  <si>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</si>
  <si>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</si>
  <si>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</si>
  <si>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</si>
  <si>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</si>
  <si>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</si>
  <si>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</si>
  <si>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</si>
  <si>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</si>
  <si>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</si>
  <si>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</si>
  <si>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</si>
  <si>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</si>
  <si>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</si>
  <si>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</si>
  <si>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</si>
  <si>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</si>
  <si>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</si>
  <si>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</si>
  <si>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</si>
  <si>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</si>
  <si>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</si>
  <si>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</si>
  <si>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</si>
  <si>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</si>
  <si>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</si>
  <si>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</si>
  <si>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</si>
  <si>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</si>
  <si>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</si>
  <si>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</si>
  <si>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</si>
  <si>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</si>
  <si>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</si>
  <si>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</si>
  <si>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</si>
  <si>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</si>
  <si>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</si>
  <si>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</si>
  <si>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</si>
  <si>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</si>
  <si>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</si>
  <si>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</si>
  <si>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</si>
  <si>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</si>
  <si>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</si>
  <si>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</si>
  <si>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</si>
  <si>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</si>
  <si>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</si>
  <si>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</si>
  <si>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</si>
  <si>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</si>
  <si>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</si>
  <si>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</si>
  <si>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</si>
  <si>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</si>
  <si>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</si>
  <si>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</si>
  <si>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</si>
  <si>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</si>
  <si>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</si>
  <si>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</si>
  <si>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</si>
  <si>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</si>
  <si>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</si>
  <si>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</si>
  <si>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</si>
  <si>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</si>
  <si>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</si>
  <si>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</si>
  <si>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</si>
  <si>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</si>
  <si>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</si>
  <si>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</si>
  <si>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</si>
  <si>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</si>
  <si>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</si>
  <si>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</si>
  <si>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</si>
  <si>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</si>
  <si>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</si>
  <si>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</si>
  <si>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</si>
  <si>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</si>
  <si>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</si>
  <si>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</si>
  <si>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</si>
  <si>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</si>
  <si>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</si>
  <si>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</si>
  <si>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</si>
  <si>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</si>
  <si>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</si>
  <si>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</si>
  <si>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</si>
  <si>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</si>
  <si>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</si>
  <si>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</si>
  <si>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</si>
  <si>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</si>
  <si>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</si>
  <si>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</si>
  <si>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</si>
  <si>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</si>
  <si>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</si>
  <si>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</si>
  <si>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</si>
  <si>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</si>
  <si>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</si>
  <si>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</si>
  <si>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</si>
  <si>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</si>
  <si>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</si>
  <si>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</si>
  <si>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</si>
  <si>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</si>
  <si>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</si>
  <si>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</si>
  <si>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</si>
  <si>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</si>
  <si>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</si>
  <si>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</si>
  <si>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</si>
  <si>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</si>
  <si>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</si>
  <si>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</si>
  <si>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</si>
  <si>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</si>
  <si>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</si>
  <si>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</si>
  <si>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</si>
  <si>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</si>
  <si>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</si>
  <si>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</si>
  <si>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</si>
  <si>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</si>
  <si>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</si>
  <si>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</si>
  <si>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</si>
  <si>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</si>
  <si>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</si>
  <si>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</si>
  <si>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</si>
  <si>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</si>
  <si>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</si>
  <si>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</si>
  <si>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</si>
  <si>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</si>
  <si>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</si>
  <si>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</si>
  <si>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</si>
  <si>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</si>
  <si>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</si>
  <si>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</si>
  <si>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</si>
  <si>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</si>
  <si>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</si>
  <si>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</si>
  <si>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</si>
  <si>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</si>
  <si>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</si>
  <si>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</si>
  <si>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</si>
  <si>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</si>
  <si>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</si>
  <si>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</si>
  <si>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</si>
  <si>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</si>
  <si>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</si>
  <si>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</si>
  <si>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</si>
  <si>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</si>
  <si>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</si>
  <si>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</si>
  <si>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</si>
  <si>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</si>
  <si>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</si>
  <si>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</si>
  <si>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</si>
  <si>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</si>
  <si>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</si>
  <si>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</si>
  <si>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</si>
  <si>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</si>
  <si>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</si>
  <si>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</si>
  <si>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</si>
  <si>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</si>
  <si>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</si>
  <si>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</si>
  <si>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</si>
  <si>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</si>
  <si>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</si>
  <si>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</si>
  <si>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</si>
  <si>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</si>
  <si>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</si>
  <si>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</si>
  <si>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</si>
  <si>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</si>
  <si>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</si>
  <si>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</si>
  <si>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</si>
  <si>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</si>
  <si>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</si>
  <si>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</si>
  <si>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</si>
  <si>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</si>
  <si>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</si>
  <si>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</si>
  <si>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</si>
  <si>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</si>
  <si>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</si>
  <si>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</si>
  <si>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</si>
  <si>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</si>
  <si>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</si>
  <si>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</si>
  <si>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</si>
  <si>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</si>
  <si>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</si>
  <si>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</si>
  <si>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</si>
  <si>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</si>
  <si>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</si>
  <si>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</si>
  <si>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</si>
  <si>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</si>
  <si>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</si>
  <si>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</si>
  <si>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</si>
  <si>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</si>
  <si>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</si>
  <si>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</si>
  <si>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</si>
  <si>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</si>
  <si>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</si>
  <si>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</si>
  <si>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</si>
  <si>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</si>
  <si>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</si>
  <si>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</si>
  <si>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</si>
  <si>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</si>
  <si>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</si>
  <si>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</si>
  <si>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</si>
  <si>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</si>
  <si>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</si>
  <si>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</si>
  <si>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</si>
  <si>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</si>
  <si>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</si>
  <si>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</si>
  <si>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</si>
  <si>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</si>
  <si>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</si>
  <si>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</si>
  <si>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</si>
  <si>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</si>
  <si>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</si>
  <si>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</si>
  <si>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</si>
  <si>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</si>
  <si>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</si>
  <si>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</si>
  <si>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</si>
  <si>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</si>
  <si>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</si>
  <si>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</si>
  <si>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</si>
  <si>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</si>
  <si>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</si>
  <si>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</si>
  <si>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</si>
  <si>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</si>
  <si>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</si>
  <si>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</si>
  <si>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</si>
  <si>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</si>
  <si>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</si>
  <si>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</si>
  <si>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</si>
  <si>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</si>
  <si>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</si>
  <si>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</si>
  <si>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</si>
  <si>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</si>
  <si>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</si>
  <si>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</si>
  <si>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</si>
  <si>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</si>
  <si>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</si>
  <si>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</si>
  <si>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</si>
  <si>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</si>
  <si>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</si>
  <si>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</si>
  <si>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</si>
  <si>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</si>
  <si>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</si>
  <si>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</si>
  <si>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</si>
  <si>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</si>
  <si>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</si>
  <si>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</si>
  <si>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</si>
  <si>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</si>
  <si>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</si>
  <si>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</si>
  <si>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</si>
  <si>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</si>
  <si>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</si>
  <si>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</si>
  <si>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</si>
  <si>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</si>
  <si>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</si>
  <si>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</si>
  <si>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</si>
  <si>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</si>
  <si>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</si>
  <si>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</si>
  <si>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</si>
  <si>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</si>
  <si>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</si>
  <si>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</si>
  <si>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</si>
  <si>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</si>
  <si>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</si>
  <si>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</si>
  <si>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</si>
  <si>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</si>
  <si>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</si>
  <si>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</si>
  <si>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</si>
  <si>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</si>
  <si>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</si>
  <si>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</si>
  <si>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</si>
  <si>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</si>
  <si>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</si>
  <si>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</si>
  <si>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</si>
  <si>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</si>
  <si>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</si>
  <si>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</si>
  <si>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</si>
  <si>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</si>
  <si>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</si>
  <si>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</si>
  <si>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</si>
  <si>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</si>
  <si>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</si>
  <si>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</si>
  <si>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</si>
  <si>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</si>
  <si>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</si>
  <si>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</si>
  <si>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</si>
  <si>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</si>
  <si>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</si>
  <si>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</si>
  <si>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</si>
  <si>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</si>
  <si>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</si>
  <si>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</si>
  <si>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</si>
  <si>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</si>
  <si>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</si>
  <si>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</si>
  <si>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</si>
  <si>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</si>
  <si>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</si>
  <si>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</si>
  <si>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</si>
  <si>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</si>
  <si>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</si>
  <si>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</si>
  <si>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</si>
  <si>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</si>
  <si>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</si>
  <si>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</si>
  <si>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</si>
  <si>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</si>
  <si>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</si>
  <si>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</si>
  <si>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</si>
  <si>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</si>
  <si>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</si>
  <si>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</si>
  <si>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</si>
  <si>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</si>
  <si>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</si>
  <si>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</si>
  <si>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</si>
  <si>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</si>
  <si>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</si>
  <si>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</si>
  <si>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</si>
  <si>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</si>
  <si>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</si>
  <si>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</si>
  <si>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</si>
  <si>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</si>
  <si>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</si>
  <si>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</si>
  <si>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</si>
  <si>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</si>
  <si>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</si>
  <si>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</si>
  <si>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</si>
  <si>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</si>
  <si>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</si>
  <si>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</si>
  <si>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</si>
  <si>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</si>
  <si>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</si>
  <si>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</si>
  <si>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</si>
  <si>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</si>
  <si>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</si>
  <si>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</si>
  <si>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</si>
  <si>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</si>
  <si>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</si>
  <si>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</si>
  <si>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</si>
  <si>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</si>
  <si>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</si>
  <si>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</si>
  <si>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</si>
  <si>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</si>
  <si>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</si>
  <si>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</si>
  <si>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</si>
  <si>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</si>
  <si>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</si>
  <si>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</si>
  <si>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</si>
  <si>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</si>
  <si>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</si>
  <si>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</si>
  <si>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</si>
  <si>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</si>
  <si>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</si>
  <si>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</si>
  <si>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</si>
  <si>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</si>
  <si>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</si>
  <si>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</si>
  <si>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</si>
  <si>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</si>
  <si>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</si>
  <si>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</si>
  <si>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</si>
  <si>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</si>
  <si>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</si>
  <si>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</si>
  <si>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</si>
  <si>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</si>
  <si>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</si>
  <si>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</si>
  <si>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</si>
  <si>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</si>
  <si>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</si>
  <si>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</si>
  <si>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</si>
  <si>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</si>
  <si>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</si>
  <si>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</si>
  <si>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</si>
  <si>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</si>
  <si>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</si>
  <si>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</si>
  <si>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</si>
  <si>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</si>
  <si>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</si>
  <si>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</si>
  <si>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</si>
  <si>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</si>
  <si>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</si>
  <si>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</si>
  <si>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</si>
  <si>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</si>
  <si>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</si>
  <si>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</si>
  <si>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</si>
  <si>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</si>
  <si>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</si>
  <si>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</si>
  <si>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</si>
  <si>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</si>
  <si>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</si>
  <si>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</si>
  <si>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</si>
  <si>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</si>
  <si>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</si>
  <si>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</si>
  <si>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</si>
  <si>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</si>
  <si>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</si>
  <si>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</si>
  <si>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</si>
  <si>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</si>
  <si>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</si>
  <si>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</si>
  <si>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</si>
  <si>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</si>
  <si>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</si>
  <si>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</si>
  <si>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</si>
  <si>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</si>
  <si>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</si>
  <si>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</si>
  <si>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</si>
  <si>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</si>
  <si>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</si>
  <si>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</si>
  <si>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</si>
  <si>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</si>
  <si>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</si>
  <si>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</si>
  <si>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</si>
  <si>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</si>
  <si>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</si>
  <si>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</si>
  <si>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</si>
  <si>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</si>
  <si>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</si>
  <si>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</si>
  <si>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</si>
  <si>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</si>
  <si>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</si>
  <si>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</si>
  <si>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</si>
  <si>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</si>
  <si>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</si>
  <si>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</si>
  <si>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</si>
  <si>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</si>
  <si>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</si>
  <si>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</si>
  <si>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</si>
  <si>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</si>
  <si>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</si>
  <si>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</si>
  <si>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</si>
  <si>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</si>
  <si>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</si>
  <si>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</si>
  <si>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</si>
  <si>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</si>
  <si>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</si>
  <si>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</si>
  <si>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</si>
  <si>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</si>
  <si>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</si>
  <si>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</si>
  <si>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</si>
  <si>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</si>
  <si>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</si>
  <si>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</si>
  <si>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</si>
  <si>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</si>
  <si>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</si>
  <si>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</si>
  <si>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</si>
  <si>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</si>
  <si>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</si>
  <si>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</si>
  <si>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</si>
  <si>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</si>
  <si>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</si>
  <si>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</si>
  <si>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</si>
  <si>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</si>
  <si>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</si>
  <si>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</si>
  <si>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</si>
  <si>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</si>
  <si>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</si>
  <si>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</si>
  <si>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</si>
  <si>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</si>
  <si>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</si>
  <si>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</si>
  <si>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</si>
  <si>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</si>
  <si>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</si>
  <si>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</si>
  <si>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</si>
  <si>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</si>
  <si>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</si>
  <si>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</si>
  <si>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</si>
  <si>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</si>
  <si>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</si>
  <si>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</si>
  <si>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</si>
  <si>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</si>
  <si>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</si>
  <si>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</si>
  <si>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</si>
  <si>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</si>
  <si>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</si>
  <si>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</si>
  <si>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</si>
  <si>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</si>
  <si>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</si>
  <si>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</si>
  <si>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</si>
  <si>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</si>
  <si>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</si>
  <si>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</si>
  <si>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</si>
  <si>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</si>
  <si>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</si>
  <si>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</si>
  <si>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</si>
  <si>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</si>
  <si>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</si>
  <si>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</si>
  <si>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</si>
  <si>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</si>
  <si>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</si>
  <si>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</si>
  <si>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</si>
  <si>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</si>
  <si>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</si>
  <si>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</si>
  <si>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</si>
  <si>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</si>
  <si>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</si>
  <si>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</si>
  <si>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</si>
  <si>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</si>
  <si>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</si>
  <si>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</si>
  <si>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</si>
  <si>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</si>
  <si>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</si>
  <si>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</si>
  <si>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</si>
  <si>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</si>
  <si>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</si>
  <si>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</si>
  <si>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</si>
  <si>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</si>
  <si>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</si>
  <si>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</si>
  <si>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</si>
  <si>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</si>
  <si>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</si>
  <si>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</si>
  <si>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</si>
  <si>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</si>
  <si>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</si>
  <si>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</si>
  <si>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</si>
  <si>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</si>
  <si>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</si>
  <si>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</si>
  <si>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</si>
  <si>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</si>
  <si>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</si>
  <si>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</si>
  <si>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</si>
  <si>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</si>
  <si>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</si>
  <si>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</si>
  <si>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</si>
  <si>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</si>
  <si>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</si>
  <si>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</si>
  <si>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</si>
  <si>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</si>
  <si>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</si>
  <si>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</si>
  <si>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</si>
  <si>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</si>
  <si>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</si>
  <si>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</si>
  <si>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</si>
  <si>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</si>
  <si>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</si>
  <si>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</si>
  <si>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</si>
  <si>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</si>
  <si>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</si>
  <si>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</si>
  <si>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</si>
  <si>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</si>
  <si>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</si>
  <si>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</si>
  <si>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</si>
  <si>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</si>
  <si>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</si>
  <si>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</si>
  <si>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</si>
  <si>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</si>
  <si>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</si>
  <si>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</si>
  <si>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</si>
  <si>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</si>
  <si>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</si>
  <si>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</si>
  <si>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</si>
  <si>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</si>
  <si>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</si>
  <si>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</si>
  <si>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</si>
  <si>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</si>
  <si>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</si>
  <si>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</si>
  <si>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</si>
  <si>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</si>
  <si>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</si>
  <si>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</si>
  <si>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</si>
  <si>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</si>
  <si>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</si>
  <si>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</si>
  <si>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</si>
  <si>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</si>
  <si>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</si>
  <si>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</si>
  <si>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</si>
  <si>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</si>
  <si>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</si>
  <si>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</si>
  <si>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</si>
  <si>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</si>
  <si>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</si>
  <si>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</si>
  <si>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</si>
  <si>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</si>
  <si>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</si>
  <si>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</si>
  <si>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</si>
  <si>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</si>
  <si>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</si>
  <si>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</si>
  <si>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</si>
  <si>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</si>
  <si>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</si>
  <si>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</si>
  <si>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</si>
  <si>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</si>
  <si>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</si>
  <si>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</si>
  <si>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</si>
  <si>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</si>
  <si>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</si>
  <si>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</si>
  <si>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</si>
  <si>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</si>
  <si>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</si>
  <si>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</si>
  <si>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</si>
  <si>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</si>
  <si>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</si>
  <si>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</si>
  <si>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</si>
  <si>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</si>
  <si>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</si>
  <si>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</si>
  <si>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</si>
  <si>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</si>
  <si>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</si>
  <si>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</si>
  <si>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</si>
  <si>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</si>
  <si>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</si>
  <si>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</si>
  <si>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</si>
  <si>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</si>
  <si>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</si>
  <si>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</si>
  <si>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</si>
  <si>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</si>
  <si>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</si>
  <si>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</si>
  <si>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</si>
  <si>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</si>
  <si>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</si>
  <si>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</si>
  <si>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</si>
  <si>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</si>
  <si>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</si>
  <si>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</si>
  <si>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</si>
  <si>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</si>
  <si>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</si>
  <si>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</si>
  <si>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</si>
  <si>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</si>
  <si>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</si>
  <si>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</si>
  <si>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</si>
  <si>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</si>
  <si>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</si>
  <si>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</si>
  <si>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</si>
  <si>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</si>
  <si>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</si>
  <si>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</si>
  <si>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</si>
  <si>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</si>
  <si>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</si>
  <si>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</si>
  <si>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</si>
  <si>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</si>
  <si>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</si>
  <si>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</si>
  <si>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</si>
  <si>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</si>
  <si>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</si>
  <si>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</si>
  <si>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</si>
  <si>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</si>
  <si>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</si>
  <si>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</si>
  <si>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</si>
  <si>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</si>
  <si>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</si>
  <si>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</si>
  <si>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</si>
  <si>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</si>
  <si>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</si>
  <si>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</si>
  <si>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</si>
  <si>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</si>
  <si>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</si>
  <si>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</si>
  <si>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</si>
  <si>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</si>
  <si>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</si>
  <si>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</si>
  <si>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</si>
  <si>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</si>
  <si>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</si>
  <si>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</si>
  <si>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</si>
  <si>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</si>
  <si>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</si>
  <si>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</si>
  <si>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</si>
  <si>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</si>
  <si>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</si>
  <si>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</si>
  <si>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</si>
  <si>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</si>
  <si>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</si>
  <si>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</si>
  <si>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</si>
  <si>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</si>
  <si>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</si>
  <si>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</si>
  <si>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</si>
  <si>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</si>
  <si>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</si>
  <si>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</si>
  <si>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</si>
  <si>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</si>
  <si>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</si>
  <si>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</si>
  <si>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</si>
  <si>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</si>
  <si>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</si>
  <si>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</si>
  <si>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</si>
  <si>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</si>
  <si>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</si>
  <si>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</si>
  <si>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</si>
  <si>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</si>
  <si>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</si>
  <si>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</si>
  <si>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</si>
  <si>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</si>
  <si>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</si>
  <si>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</si>
  <si>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</si>
  <si>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</si>
  <si>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</si>
  <si>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</si>
  <si>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</si>
  <si>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</si>
  <si>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</si>
  <si>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</si>
  <si>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</si>
  <si>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</si>
  <si>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</si>
  <si>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</si>
  <si>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</si>
  <si>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</si>
  <si>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</si>
  <si>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</si>
  <si>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</si>
  <si>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</si>
  <si>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</si>
  <si>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</si>
  <si>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</si>
  <si>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</si>
  <si>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</si>
  <si>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</si>
  <si>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</si>
  <si>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</si>
  <si>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</si>
  <si>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</si>
  <si>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</si>
  <si>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</si>
  <si>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</si>
  <si>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</si>
  <si>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</si>
  <si>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</si>
  <si>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</si>
  <si>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</si>
  <si>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</si>
  <si>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</si>
  <si>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</si>
  <si>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</si>
  <si>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</si>
  <si>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</si>
  <si>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</si>
  <si>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</si>
  <si>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</si>
  <si>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</si>
  <si>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</si>
  <si>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</si>
  <si>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</si>
  <si>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</si>
  <si>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</si>
  <si>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</si>
  <si>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</si>
  <si>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</si>
  <si>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</si>
  <si>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</si>
  <si>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</si>
  <si>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</si>
  <si>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</si>
  <si>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</si>
  <si>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</si>
  <si>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</si>
  <si>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</si>
  <si>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</si>
  <si>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</si>
  <si>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</si>
  <si>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</si>
  <si>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</si>
  <si>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</si>
  <si>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</si>
  <si>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</si>
  <si>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</si>
  <si>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</si>
  <si>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</si>
  <si>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</si>
  <si>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</si>
  <si>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</si>
  <si>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</si>
  <si>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</si>
  <si>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</si>
  <si>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</si>
  <si>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</si>
  <si>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</si>
  <si>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</si>
  <si>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</si>
  <si>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</si>
  <si>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</si>
  <si>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</si>
  <si>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</si>
  <si>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</si>
  <si>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</si>
  <si>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</si>
  <si>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</si>
  <si>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</si>
  <si>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</si>
  <si>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</si>
  <si>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</si>
  <si>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</si>
  <si>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</si>
  <si>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</si>
  <si>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</si>
  <si>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</si>
  <si>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</si>
  <si>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</si>
  <si>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</si>
  <si>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</si>
  <si>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</si>
  <si>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</si>
  <si>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</si>
  <si>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</si>
  <si>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</si>
  <si>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</si>
  <si>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</si>
  <si>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</si>
  <si>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</si>
  <si>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</si>
  <si>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</si>
  <si>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</si>
  <si>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</si>
  <si>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</si>
  <si>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</si>
  <si>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</si>
  <si>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</si>
  <si>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</si>
  <si>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</si>
  <si>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</si>
  <si>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</si>
  <si>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</si>
  <si>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</si>
  <si>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</si>
  <si>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</si>
  <si>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</si>
  <si>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</si>
  <si>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</si>
  <si>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</si>
  <si>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</si>
  <si>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</si>
  <si>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</si>
  <si>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</si>
  <si>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</si>
  <si>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</si>
  <si>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</si>
  <si>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</si>
  <si>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</si>
  <si>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</si>
  <si>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</si>
  <si>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</si>
  <si>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</si>
  <si>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</si>
  <si>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</si>
  <si>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</si>
  <si>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</si>
  <si>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</si>
  <si>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</si>
  <si>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</si>
  <si>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</si>
  <si>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</si>
  <si>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</si>
  <si>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</si>
  <si>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</si>
  <si>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</si>
  <si>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</si>
  <si>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</si>
  <si>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</si>
  <si>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</si>
  <si>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</si>
  <si>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</si>
  <si>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</si>
  <si>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</si>
  <si>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</si>
  <si>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</si>
  <si>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</si>
  <si>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</si>
  <si>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</si>
  <si>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</si>
  <si>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</si>
  <si>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</si>
  <si>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</si>
  <si>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</si>
  <si>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</si>
  <si>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</si>
  <si>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</si>
  <si>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</si>
  <si>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</si>
  <si>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</si>
  <si>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</si>
  <si>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</si>
  <si>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</si>
  <si>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</si>
  <si>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</si>
  <si>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</si>
  <si>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</si>
  <si>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</si>
  <si>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</si>
  <si>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</si>
  <si>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</si>
  <si>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</si>
  <si>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</si>
  <si>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</si>
  <si>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</si>
  <si>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</si>
  <si>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</si>
  <si>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</si>
  <si>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</si>
  <si>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</si>
  <si>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</si>
  <si>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</si>
  <si>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</si>
  <si>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</si>
  <si>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</si>
  <si>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</si>
  <si>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</si>
  <si>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</si>
  <si>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</si>
  <si>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</si>
  <si>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</si>
  <si>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</si>
  <si>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</si>
  <si>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</si>
  <si>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</si>
  <si>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</si>
  <si>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</si>
  <si>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</si>
  <si>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</si>
  <si>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</si>
  <si>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</si>
  <si>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</si>
  <si>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</si>
  <si>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</si>
  <si>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</si>
  <si>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</si>
  <si>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</si>
  <si>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</si>
  <si>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</si>
  <si>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</si>
  <si>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</si>
  <si>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</si>
  <si>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</si>
  <si>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</si>
  <si>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</si>
  <si>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</si>
  <si>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</si>
  <si>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</si>
  <si>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</si>
  <si>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</si>
  <si>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</si>
  <si>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</si>
  <si>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</si>
  <si>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</si>
  <si>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</si>
  <si>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</si>
  <si>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</si>
  <si>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</si>
  <si>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</si>
  <si>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</si>
  <si>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</si>
  <si>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</si>
  <si>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</si>
  <si>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</si>
  <si>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</si>
  <si>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</si>
  <si>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</si>
  <si>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</si>
  <si>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</si>
  <si>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</si>
  <si>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</si>
  <si>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</si>
  <si>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</si>
  <si>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</si>
  <si>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</si>
  <si>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</si>
  <si>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</si>
  <si>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</si>
  <si>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</si>
  <si>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</si>
  <si>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</si>
  <si>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</si>
  <si>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</si>
  <si>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</si>
  <si>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</si>
  <si>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</si>
  <si>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</si>
  <si>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</si>
  <si>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</si>
  <si>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</si>
  <si>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</si>
  <si>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</si>
  <si>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</si>
  <si>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</si>
  <si>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</si>
  <si>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</si>
  <si>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</si>
  <si>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</si>
  <si>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</si>
  <si>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</si>
  <si>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</si>
  <si>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</si>
  <si>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</si>
  <si>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</si>
  <si>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</si>
  <si>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</si>
  <si>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</si>
  <si>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</si>
  <si>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</si>
  <si>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</si>
  <si>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</si>
  <si>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</si>
  <si>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</si>
  <si>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</si>
  <si>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</si>
  <si>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</si>
  <si>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</si>
  <si>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</si>
  <si>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</si>
  <si>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</si>
  <si>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</si>
  <si>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</si>
  <si>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</si>
  <si>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</si>
  <si>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</si>
  <si>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</si>
  <si>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</si>
  <si>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</si>
  <si>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</si>
  <si>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</si>
  <si>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</si>
  <si>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</si>
  <si>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</si>
  <si>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</si>
  <si>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</si>
  <si>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</si>
  <si>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</si>
  <si>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</si>
  <si>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</si>
  <si>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</si>
  <si>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</si>
  <si>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</si>
  <si>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</si>
  <si>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</si>
  <si>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</si>
  <si>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</si>
  <si>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</si>
  <si>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</si>
  <si>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</si>
  <si>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</si>
  <si>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</si>
  <si>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</si>
  <si>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</si>
  <si>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</si>
  <si>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</si>
  <si>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</si>
  <si>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</si>
  <si>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</si>
  <si>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</si>
  <si>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</si>
  <si>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</si>
  <si>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</si>
  <si>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</si>
  <si>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</si>
  <si>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</si>
  <si>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</si>
  <si>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</si>
  <si>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</si>
  <si>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</si>
  <si>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</si>
  <si>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</si>
  <si>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</si>
  <si>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</si>
  <si>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</si>
  <si>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</si>
  <si>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</si>
  <si>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</si>
  <si>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</si>
  <si>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</si>
  <si>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</si>
  <si>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</si>
  <si>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</si>
  <si>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</si>
  <si>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</si>
  <si>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</si>
  <si>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</si>
  <si>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</si>
  <si>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</si>
  <si>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</si>
  <si>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</si>
  <si>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</si>
  <si>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</si>
  <si>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</si>
  <si>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</si>
  <si>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</si>
  <si>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</si>
  <si>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</si>
  <si>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</si>
  <si>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</si>
  <si>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</si>
  <si>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</si>
  <si>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</si>
  <si>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</si>
  <si>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</si>
  <si>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</si>
  <si>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</si>
  <si>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</si>
  <si>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</si>
  <si>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</si>
  <si>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</si>
  <si>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</si>
  <si>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</si>
  <si>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</si>
  <si>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</si>
  <si>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</si>
  <si>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</si>
  <si>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</si>
  <si>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</si>
  <si>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</si>
  <si>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</si>
  <si>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</si>
  <si>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</si>
  <si>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</si>
  <si>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</si>
  <si>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</si>
  <si>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</si>
  <si>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</si>
  <si>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</si>
  <si>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</si>
  <si>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</si>
  <si>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</si>
  <si>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</si>
  <si>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</si>
  <si>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</si>
  <si>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</si>
  <si>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</si>
  <si>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</si>
  <si>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</si>
  <si>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</si>
  <si>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</si>
  <si>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</si>
  <si>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</si>
  <si>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</si>
  <si>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</si>
  <si>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</si>
  <si>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</si>
  <si>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</si>
  <si>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</si>
  <si>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</si>
  <si>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</si>
  <si>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</si>
  <si>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</si>
  <si>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</si>
  <si>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</si>
  <si>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</si>
  <si>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</si>
  <si>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</si>
  <si>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</si>
  <si>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</si>
  <si>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</si>
  <si>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</si>
  <si>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</si>
  <si>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</si>
  <si>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</si>
  <si>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</si>
  <si>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</si>
  <si>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</si>
  <si>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</si>
  <si>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</si>
  <si>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</si>
  <si>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</si>
  <si>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</si>
  <si>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</si>
  <si>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</si>
  <si>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</si>
  <si>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</si>
  <si>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</si>
  <si>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</si>
  <si>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</si>
  <si>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</si>
  <si>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</si>
  <si>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</si>
  <si>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</si>
  <si>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</si>
  <si>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</si>
  <si>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</si>
  <si>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</si>
  <si>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</si>
  <si>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</si>
  <si>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</si>
  <si>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</si>
  <si>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</si>
  <si>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</si>
  <si>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</si>
  <si>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</si>
  <si>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</si>
  <si>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</si>
  <si>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</si>
  <si>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</si>
  <si>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</si>
  <si>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</si>
  <si>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</si>
  <si>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</si>
  <si>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</si>
  <si>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</si>
  <si>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</si>
  <si>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</si>
  <si>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</si>
  <si>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</si>
  <si>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</si>
  <si>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</si>
  <si>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</si>
  <si>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</si>
  <si>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</si>
  <si>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</si>
  <si>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</si>
  <si>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</si>
  <si>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</si>
  <si>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</si>
  <si>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</si>
  <si>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</si>
  <si>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</si>
  <si>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</si>
  <si>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</si>
  <si>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</si>
  <si>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</si>
  <si>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</si>
  <si>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</si>
  <si>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</si>
  <si>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</si>
  <si>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</si>
  <si>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</si>
  <si>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</si>
  <si>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</si>
  <si>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</si>
  <si>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</si>
  <si>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</si>
  <si>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</si>
  <si>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</si>
  <si>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</si>
  <si>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</si>
  <si>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</si>
  <si>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</si>
  <si>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</si>
  <si>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</si>
  <si>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</si>
  <si>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</si>
  <si>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</si>
  <si>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</si>
  <si>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</si>
  <si>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</si>
  <si>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</si>
  <si>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</si>
  <si>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</si>
  <si>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</si>
  <si>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</si>
  <si>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</si>
  <si>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</si>
  <si>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</si>
  <si>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</si>
  <si>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</si>
  <si>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</si>
  <si>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</si>
  <si>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</si>
  <si>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</si>
  <si>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</si>
  <si>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</si>
  <si>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</si>
  <si>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</si>
  <si>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</si>
  <si>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</si>
  <si>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</si>
  <si>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</si>
  <si>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</si>
  <si>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</si>
  <si>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</si>
  <si>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</si>
  <si>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</si>
  <si>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</si>
  <si>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</si>
  <si>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</si>
  <si>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</si>
  <si>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</si>
  <si>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</si>
  <si>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</si>
  <si>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</si>
  <si>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</si>
  <si>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</si>
  <si>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</si>
  <si>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</si>
  <si>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</si>
  <si>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</si>
  <si>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</si>
  <si>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</si>
  <si>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</si>
  <si>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</si>
  <si>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</si>
  <si>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</si>
  <si>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</si>
  <si>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</si>
  <si>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</si>
  <si>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</si>
  <si>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</si>
  <si>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</si>
  <si>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</si>
  <si>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</si>
  <si>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</si>
  <si>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</si>
  <si>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</si>
  <si>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</si>
  <si>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</si>
  <si>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</si>
  <si>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</si>
  <si>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</si>
  <si>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</si>
  <si>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</si>
  <si>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</si>
  <si>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</si>
  <si>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</si>
  <si>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</si>
  <si>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</si>
  <si>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</si>
  <si>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</si>
  <si>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</si>
  <si>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</si>
  <si>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</si>
  <si>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</si>
  <si>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</si>
  <si>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</si>
  <si>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</si>
  <si>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</si>
  <si>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</si>
  <si>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</si>
  <si>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</si>
  <si>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</si>
  <si>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</si>
  <si>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</si>
  <si>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</si>
  <si>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</si>
  <si>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</si>
  <si>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</si>
  <si>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</si>
  <si>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</si>
  <si>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</si>
  <si>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</si>
  <si>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</si>
  <si>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</si>
  <si>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</si>
  <si>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</si>
  <si>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</si>
  <si>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</si>
  <si>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</si>
  <si>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</si>
  <si>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</si>
  <si>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</si>
  <si>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</si>
  <si>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</si>
  <si>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</si>
  <si>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</si>
  <si>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</si>
  <si>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</si>
  <si>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</si>
  <si>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</si>
  <si>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</si>
  <si>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</si>
  <si>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</si>
  <si>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</si>
  <si>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</si>
  <si>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</si>
  <si>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</si>
  <si>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</si>
  <si>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</si>
  <si>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</si>
  <si>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</si>
  <si>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</si>
  <si>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</si>
  <si>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</si>
  <si>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</si>
  <si>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</si>
  <si>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</si>
  <si>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</si>
  <si>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</si>
  <si>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</si>
  <si>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</si>
  <si>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</si>
  <si>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</si>
  <si>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</si>
  <si>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</si>
  <si>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</si>
  <si>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</si>
  <si>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</si>
  <si>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</si>
  <si>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</si>
  <si>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</si>
  <si>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</si>
  <si>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</si>
  <si>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</si>
  <si>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</si>
  <si>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</si>
  <si>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</si>
  <si>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</si>
  <si>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</si>
  <si>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</si>
  <si>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</si>
  <si>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</si>
  <si>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</si>
  <si>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</si>
  <si>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</si>
  <si>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</si>
  <si>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</si>
  <si>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</si>
  <si>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</si>
  <si>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</si>
  <si>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</si>
  <si>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</si>
  <si>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</si>
  <si>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</si>
  <si>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</si>
  <si>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</si>
  <si>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</si>
  <si>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</si>
  <si>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</si>
  <si>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</si>
  <si>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</si>
  <si>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</si>
  <si>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</si>
  <si>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</si>
  <si>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</si>
  <si>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</si>
  <si>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</si>
  <si>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</si>
  <si>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</si>
  <si>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</si>
  <si>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</si>
  <si>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</si>
  <si>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</si>
  <si>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</si>
  <si>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</si>
  <si>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</si>
  <si>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</si>
  <si>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</si>
  <si>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</si>
  <si>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</si>
  <si>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</si>
  <si>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</si>
  <si>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</si>
  <si>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</si>
  <si>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</si>
  <si>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</si>
  <si>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</si>
  <si>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</si>
  <si>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</si>
  <si>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</si>
  <si>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</si>
  <si>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</si>
  <si>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</si>
  <si>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</si>
  <si>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</si>
  <si>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</si>
  <si>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</si>
  <si>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</si>
  <si>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</si>
  <si>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</si>
  <si>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</si>
  <si>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</si>
  <si>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</si>
  <si>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</si>
  <si>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</si>
  <si>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</si>
  <si>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</si>
  <si>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</si>
  <si>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</si>
  <si>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</si>
  <si>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</si>
  <si>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</si>
  <si>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</si>
  <si>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</si>
  <si>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</si>
  <si>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</si>
  <si>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</si>
  <si>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</si>
  <si>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</si>
  <si>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</si>
  <si>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</si>
  <si>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</si>
  <si>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</si>
  <si>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</si>
  <si>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</si>
  <si>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</si>
  <si>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</si>
  <si>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</si>
  <si>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</si>
  <si>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</si>
  <si>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</si>
  <si>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</si>
  <si>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</si>
  <si>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</si>
  <si>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</si>
  <si>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</si>
  <si>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</si>
  <si>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</si>
  <si>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</si>
  <si>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</si>
  <si>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</si>
  <si>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</si>
  <si>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</si>
  <si>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</si>
  <si>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</si>
  <si>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</si>
  <si>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</si>
  <si>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</si>
  <si>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</si>
  <si>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</si>
  <si>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</si>
  <si>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</si>
  <si>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</si>
  <si>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</si>
  <si>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</si>
  <si>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</si>
  <si>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</si>
  <si>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</si>
  <si>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</si>
  <si>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</si>
  <si>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</si>
  <si>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</si>
  <si>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</si>
  <si>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</si>
  <si>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</si>
  <si>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</si>
  <si>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</si>
  <si>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</si>
  <si>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</si>
  <si>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</si>
  <si>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</si>
  <si>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</si>
  <si>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</si>
  <si>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</si>
  <si>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</si>
  <si>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</si>
  <si>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</si>
  <si>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</si>
  <si>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</si>
  <si>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</si>
  <si>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</si>
  <si>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</si>
  <si>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</si>
  <si>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</si>
  <si>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</si>
  <si>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</si>
  <si>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</si>
  <si>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</si>
  <si>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</si>
  <si>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</si>
  <si>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</si>
  <si>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</si>
  <si>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</si>
  <si>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</si>
  <si>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</si>
  <si>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</si>
  <si>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</si>
  <si>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</si>
  <si>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</si>
  <si>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</si>
  <si>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</si>
  <si>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</si>
  <si>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</si>
  <si>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</si>
  <si>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</si>
  <si>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</si>
  <si>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</si>
  <si>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</si>
  <si>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</si>
  <si>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</si>
  <si>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</si>
  <si>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</si>
  <si>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</si>
  <si>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</si>
  <si>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</si>
  <si>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</si>
  <si>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</si>
  <si>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</si>
  <si>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</si>
  <si>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</si>
  <si>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</si>
  <si>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</si>
  <si>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</si>
  <si>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</si>
  <si>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</si>
  <si>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</si>
  <si>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</si>
  <si>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</si>
  <si>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</si>
  <si>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</si>
  <si>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</si>
  <si>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</si>
  <si>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</si>
  <si>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</si>
  <si>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</si>
  <si>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</si>
  <si>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</si>
  <si>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</si>
  <si>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</si>
  <si>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</si>
  <si>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</si>
  <si>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</si>
  <si>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</si>
  <si>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</si>
  <si>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</si>
  <si>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</si>
  <si>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</si>
  <si>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</si>
  <si>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</si>
  <si>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</si>
  <si>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</si>
  <si>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</si>
  <si>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</si>
  <si>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</si>
  <si>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</si>
  <si>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</si>
  <si>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</si>
  <si>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</si>
  <si>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</si>
  <si>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</si>
  <si>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</si>
  <si>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</si>
  <si>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</si>
  <si>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</si>
  <si>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</si>
  <si>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</si>
  <si>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</si>
  <si>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</si>
  <si>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</si>
  <si>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</si>
  <si>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</si>
  <si>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</si>
  <si>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</si>
  <si>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</si>
  <si>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</si>
  <si>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</si>
  <si>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</si>
  <si>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</si>
  <si>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</si>
  <si>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</si>
  <si>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</si>
  <si>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</si>
  <si>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</si>
  <si>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</si>
  <si>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</si>
  <si>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</si>
  <si>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</si>
  <si>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</si>
  <si>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</si>
  <si>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</si>
  <si>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</si>
  <si>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</si>
  <si>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</si>
  <si>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</si>
  <si>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</si>
  <si>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</si>
  <si>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</si>
  <si>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</si>
  <si>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</si>
  <si>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</si>
  <si>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</si>
  <si>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</si>
  <si>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</si>
  <si>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</si>
  <si>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</si>
  <si>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</si>
  <si>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</si>
  <si>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</si>
  <si>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</si>
  <si>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</si>
  <si>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</si>
  <si>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</si>
  <si>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</si>
  <si>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</si>
  <si>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</si>
  <si>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</si>
  <si>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</si>
  <si>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</si>
  <si>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</si>
  <si>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</si>
  <si>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</si>
  <si>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</si>
  <si>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</si>
  <si>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</si>
  <si>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</si>
  <si>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</si>
  <si>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</si>
  <si>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</si>
  <si>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</si>
  <si>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</si>
  <si>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</si>
  <si>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</si>
  <si>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</si>
  <si>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</si>
  <si>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</si>
  <si>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</si>
  <si>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</si>
  <si>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</si>
  <si>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</si>
  <si>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</si>
  <si>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</si>
  <si>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</si>
  <si>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</si>
  <si>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</si>
  <si>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</si>
  <si>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</si>
  <si>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</si>
  <si>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</si>
  <si>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</si>
  <si>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</si>
  <si>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</si>
  <si>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</si>
  <si>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</si>
  <si>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</si>
  <si>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</si>
  <si>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</si>
  <si>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</si>
  <si>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</si>
  <si>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</si>
  <si>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</si>
  <si>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</si>
  <si>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</si>
  <si>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</si>
  <si>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</si>
  <si>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</si>
  <si>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</si>
  <si>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</si>
  <si>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</si>
  <si>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</si>
  <si>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</si>
  <si>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</si>
  <si>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</si>
  <si>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</si>
  <si>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</si>
  <si>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</si>
  <si>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</si>
  <si>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</si>
  <si>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</si>
  <si>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</si>
  <si>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</si>
  <si>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</si>
  <si>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</si>
  <si>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</si>
  <si>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</si>
  <si>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</si>
  <si>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</si>
  <si>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</si>
  <si>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</si>
  <si>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</si>
  <si>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</si>
  <si>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</si>
  <si>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</si>
  <si>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</si>
  <si>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</si>
  <si>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</si>
  <si>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</si>
  <si>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</si>
  <si>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</si>
  <si>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</si>
  <si>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</si>
  <si>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</si>
  <si>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</si>
  <si>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</si>
  <si>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</si>
  <si>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</si>
  <si>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</si>
  <si>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</si>
  <si>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</si>
  <si>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</si>
  <si>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</si>
  <si>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</si>
  <si>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</si>
  <si>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</si>
  <si>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</si>
  <si>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</si>
  <si>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</si>
  <si>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</si>
  <si>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</si>
  <si>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</si>
  <si>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</si>
  <si>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</si>
  <si>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</si>
  <si>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</si>
  <si>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</si>
  <si>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</si>
  <si>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</si>
  <si>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</si>
  <si>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</si>
  <si>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</si>
  <si>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</si>
  <si>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</si>
  <si>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</si>
  <si>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</si>
  <si>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</si>
  <si>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</si>
  <si>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</si>
  <si>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</si>
  <si>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</si>
  <si>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</si>
  <si>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</si>
  <si>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</si>
  <si>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</si>
  <si>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</si>
  <si>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</si>
  <si>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</si>
  <si>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</si>
  <si>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</si>
  <si>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</si>
  <si>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</si>
  <si>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</si>
  <si>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</si>
  <si>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</si>
  <si>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</si>
  <si>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</si>
  <si>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</si>
  <si>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</si>
  <si>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</si>
  <si>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</si>
  <si>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</si>
  <si>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</si>
  <si>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</si>
  <si>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</si>
  <si>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</si>
  <si>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</si>
  <si>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</si>
  <si>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</si>
  <si>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</si>
  <si>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</si>
  <si>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</si>
  <si>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</si>
  <si>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</si>
  <si>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</si>
  <si>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</si>
  <si>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</si>
  <si>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</si>
  <si>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</si>
  <si>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</si>
  <si>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</si>
  <si>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</si>
  <si>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</si>
  <si>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</si>
  <si>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</si>
  <si>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</si>
  <si>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</si>
  <si>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</si>
  <si>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</si>
  <si>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</si>
  <si>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</si>
  <si>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</si>
  <si>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</si>
  <si>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</si>
  <si>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</si>
  <si>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</si>
  <si>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</si>
  <si>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</si>
  <si>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</si>
  <si>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</si>
  <si>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</si>
  <si>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</si>
  <si>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</si>
  <si>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</si>
  <si>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</si>
  <si>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</si>
  <si>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</si>
  <si>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</si>
  <si>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</si>
  <si>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</si>
  <si>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</si>
  <si>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</si>
  <si>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</si>
  <si>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</si>
  <si>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</si>
  <si>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</si>
  <si>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</si>
  <si>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</si>
  <si>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</si>
  <si>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</si>
  <si>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</si>
  <si>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</si>
  <si>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</si>
  <si>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</si>
  <si>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</si>
  <si>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</si>
  <si>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</si>
  <si>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</si>
  <si>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</si>
  <si>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</si>
  <si>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</si>
  <si>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</si>
  <si>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</si>
  <si>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</si>
  <si>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</si>
  <si>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</si>
  <si>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</si>
  <si>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</si>
  <si>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</si>
  <si>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</si>
  <si>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</si>
  <si>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</si>
  <si>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</si>
  <si>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</si>
  <si>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</si>
  <si>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</si>
  <si>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</si>
  <si>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</si>
  <si>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</si>
  <si>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</si>
  <si>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</si>
  <si>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</si>
  <si>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</si>
  <si>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</si>
  <si>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</si>
  <si>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</si>
  <si>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</si>
  <si>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</si>
  <si>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</si>
  <si>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</si>
  <si>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</si>
  <si>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</si>
  <si>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</si>
  <si>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</si>
  <si>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</si>
  <si>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</si>
  <si>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</si>
  <si>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</si>
  <si>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</si>
  <si>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</si>
  <si>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</si>
  <si>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</si>
  <si>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</si>
  <si>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</si>
  <si>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</si>
  <si>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</si>
  <si>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</si>
  <si>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</si>
  <si>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</si>
  <si>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</si>
  <si>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</si>
  <si>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</si>
  <si>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</si>
  <si>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</si>
  <si>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</si>
  <si>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</si>
  <si>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</si>
  <si>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</si>
  <si>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</si>
  <si>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</si>
  <si>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</si>
  <si>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</si>
  <si>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</si>
  <si>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</si>
  <si>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</si>
  <si>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</si>
  <si>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</si>
  <si>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</si>
  <si>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</si>
  <si>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</si>
  <si>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</si>
  <si>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</si>
  <si>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</si>
  <si>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</si>
  <si>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</si>
  <si>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</si>
  <si>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</si>
  <si>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</si>
  <si>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</si>
  <si>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</si>
  <si>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</si>
  <si>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</si>
  <si>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</si>
  <si>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</si>
  <si>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</si>
  <si>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</si>
  <si>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</si>
  <si>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</si>
  <si>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</si>
  <si>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</si>
  <si>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</si>
  <si>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</si>
  <si>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</si>
  <si>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</si>
  <si>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</si>
  <si>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</si>
  <si>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</si>
  <si>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</si>
  <si>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</si>
  <si>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</si>
  <si>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</si>
  <si>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</si>
  <si>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</si>
  <si>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</si>
  <si>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</si>
  <si>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</si>
  <si>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</si>
  <si>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</si>
  <si>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</si>
  <si>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</si>
  <si>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</si>
  <si>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</si>
  <si>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</si>
  <si>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</si>
  <si>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</si>
  <si>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</si>
  <si>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</si>
  <si>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</si>
  <si>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</si>
  <si>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</si>
  <si>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</si>
  <si>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</si>
  <si>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</si>
  <si>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</si>
  <si>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</si>
  <si>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</si>
  <si>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</si>
  <si>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</si>
  <si>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</si>
  <si>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</si>
  <si>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</si>
  <si>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</si>
  <si>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</si>
  <si>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</si>
  <si>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</si>
  <si>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</si>
  <si>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</si>
  <si>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</si>
  <si>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</si>
  <si>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</si>
  <si>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</si>
  <si>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</si>
  <si>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</si>
  <si>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</si>
  <si>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</si>
  <si>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</si>
  <si>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</si>
  <si>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</si>
  <si>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</si>
  <si>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</si>
  <si>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</si>
  <si>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</si>
  <si>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</si>
  <si>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</si>
  <si>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</si>
  <si>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</si>
  <si>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</si>
  <si>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</si>
  <si>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</si>
  <si>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</si>
  <si>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</si>
  <si>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</si>
  <si>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</si>
  <si>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</si>
  <si>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</si>
  <si>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</si>
  <si>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</si>
  <si>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</si>
  <si>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</si>
  <si>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</si>
  <si>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</si>
  <si>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</si>
  <si>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</si>
  <si>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</si>
  <si>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</si>
  <si>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</si>
  <si>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</si>
  <si>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</si>
  <si>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</si>
  <si>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</si>
  <si>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</si>
  <si>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</si>
  <si>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</si>
  <si>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</si>
  <si>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</si>
  <si>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</si>
  <si>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</si>
  <si>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</si>
  <si>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</si>
  <si>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</si>
  <si>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</si>
  <si>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</si>
  <si>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</si>
  <si>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</si>
  <si>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</si>
  <si>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</si>
  <si>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</si>
  <si>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</si>
  <si>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</si>
  <si>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</si>
  <si>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</si>
  <si>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</si>
  <si>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</si>
  <si>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</si>
  <si>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</si>
  <si>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</si>
  <si>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</si>
  <si>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</si>
  <si>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</si>
  <si>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</si>
  <si>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</si>
  <si>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</si>
  <si>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</si>
  <si>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</si>
  <si>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</si>
  <si>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</si>
  <si>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</si>
  <si>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</si>
  <si>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</si>
  <si>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</si>
  <si>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</si>
  <si>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</si>
  <si>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</si>
  <si>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</si>
  <si>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</si>
  <si>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</si>
  <si>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</si>
  <si>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</si>
  <si>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</si>
  <si>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</si>
  <si>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</si>
  <si>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</si>
  <si>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</si>
  <si>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</si>
  <si>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</si>
  <si>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</si>
  <si>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</si>
  <si>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</si>
  <si>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</si>
  <si>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</si>
  <si>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</si>
  <si>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</si>
  <si>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</si>
  <si>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</si>
  <si>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</si>
  <si>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</si>
  <si>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</si>
  <si>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</si>
  <si>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</si>
  <si>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</si>
  <si>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</si>
  <si>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</si>
  <si>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</si>
  <si>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</si>
  <si>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</si>
  <si>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</si>
  <si>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</si>
  <si>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</si>
  <si>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</si>
  <si>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</si>
  <si>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</si>
  <si>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</si>
  <si>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</si>
  <si>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</si>
  <si>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</si>
  <si>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</si>
  <si>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</si>
  <si>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</si>
  <si>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</si>
  <si>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</si>
  <si>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</si>
  <si>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</si>
  <si>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</si>
  <si>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</si>
  <si>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</si>
  <si>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</si>
  <si>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</si>
  <si>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</si>
  <si>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</si>
  <si>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</si>
  <si>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</si>
  <si>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</si>
  <si>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</si>
  <si>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</si>
  <si>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</si>
  <si>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</si>
  <si>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</si>
  <si>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</si>
  <si>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</si>
  <si>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</si>
  <si>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</si>
  <si>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</si>
  <si>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</si>
  <si>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</si>
  <si>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</si>
  <si>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</si>
  <si>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</si>
  <si>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</si>
  <si>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</si>
  <si>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</si>
  <si>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</si>
  <si>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</si>
  <si>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</si>
  <si>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</si>
  <si>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</si>
  <si>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</si>
  <si>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</si>
  <si>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</si>
  <si>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</si>
  <si>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</si>
  <si>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</si>
  <si>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</si>
  <si>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</si>
  <si>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</si>
  <si>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</si>
  <si>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</si>
  <si>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</si>
  <si>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</si>
  <si>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</si>
  <si>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</si>
  <si>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</si>
  <si>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</si>
  <si>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</si>
  <si>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</si>
  <si>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</si>
  <si>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</si>
  <si>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</si>
  <si>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</si>
  <si>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</si>
  <si>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</si>
  <si>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</si>
  <si>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</si>
  <si>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</si>
  <si>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</si>
  <si>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</si>
  <si>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</si>
  <si>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</si>
  <si>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</si>
  <si>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</si>
  <si>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</si>
  <si>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</si>
  <si>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</si>
  <si>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</si>
  <si>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</si>
  <si>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</si>
  <si>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</si>
  <si>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</si>
  <si>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</si>
  <si>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</si>
  <si>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</si>
  <si>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</si>
  <si>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</si>
  <si>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</si>
  <si>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</si>
  <si>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</si>
  <si>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</si>
  <si>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</si>
  <si>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</si>
  <si>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</si>
  <si>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</si>
  <si>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</si>
  <si>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</si>
  <si>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</si>
  <si>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</si>
  <si>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</si>
  <si>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</si>
  <si>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</si>
  <si>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</si>
  <si>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</si>
  <si>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</si>
  <si>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</si>
  <si>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</si>
  <si>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</si>
  <si>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</si>
  <si>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</si>
  <si>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</si>
  <si>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</si>
  <si>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</si>
  <si>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</si>
  <si>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</si>
  <si>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</si>
  <si>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</si>
  <si>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</si>
  <si>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</si>
  <si>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</si>
  <si>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</si>
  <si>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</si>
  <si>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</si>
  <si>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</si>
  <si>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</si>
  <si>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</si>
  <si>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</si>
  <si>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</si>
  <si>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</si>
  <si>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</si>
  <si>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</si>
  <si>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</si>
  <si>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</si>
  <si>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</si>
  <si>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</si>
  <si>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</si>
  <si>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</si>
  <si>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</si>
  <si>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</si>
  <si>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</si>
  <si>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</si>
  <si>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</si>
  <si>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</si>
  <si>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</si>
  <si>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</si>
  <si>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</si>
  <si>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</si>
  <si>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</si>
  <si>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</si>
  <si>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</si>
  <si>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</si>
  <si>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</si>
  <si>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</si>
  <si>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</si>
  <si>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</si>
  <si>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</si>
  <si>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</si>
  <si>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</si>
  <si>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</si>
  <si>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</si>
  <si>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</si>
  <si>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</si>
  <si>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</si>
  <si>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</si>
  <si>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</si>
  <si>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</si>
  <si>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</si>
  <si>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</si>
  <si>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</si>
  <si>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</si>
  <si>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</si>
  <si>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</si>
  <si>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</si>
  <si>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</si>
  <si>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</si>
  <si>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</si>
  <si>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</si>
  <si>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</si>
  <si>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</si>
  <si>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</si>
  <si>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</si>
  <si>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</si>
  <si>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</si>
  <si>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</si>
  <si>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</si>
  <si>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</si>
  <si>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</si>
  <si>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</si>
  <si>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</si>
  <si>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</si>
  <si>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</si>
  <si>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</si>
  <si>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</si>
  <si>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</si>
  <si>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</si>
  <si>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</si>
  <si>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</si>
  <si>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</si>
  <si>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</si>
  <si>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</si>
  <si>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</si>
  <si>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</si>
  <si>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</si>
  <si>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</si>
  <si>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</si>
  <si>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</si>
  <si>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</si>
  <si>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</si>
  <si>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</si>
  <si>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</si>
  <si>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</si>
  <si>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</si>
  <si>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</si>
  <si>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</si>
  <si>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</si>
  <si>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</si>
  <si>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</si>
  <si>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</si>
  <si>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</si>
  <si>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</si>
  <si>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</si>
  <si>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</si>
  <si>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</si>
  <si>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</si>
  <si>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</si>
  <si>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</si>
  <si>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</si>
  <si>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</si>
  <si>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</si>
  <si>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</si>
  <si>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</si>
  <si>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</si>
  <si>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</si>
  <si>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</si>
  <si>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</si>
  <si>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</si>
  <si>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</si>
  <si>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</si>
  <si>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</si>
  <si>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</si>
  <si>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</si>
  <si>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</si>
  <si>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</si>
  <si>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</si>
  <si>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</si>
  <si>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</si>
  <si>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</si>
  <si>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</si>
  <si>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</si>
  <si>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</si>
  <si>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</si>
  <si>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</si>
  <si>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</si>
  <si>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</si>
  <si>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</si>
  <si>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</si>
  <si>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</si>
  <si>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</si>
  <si>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</si>
  <si>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</si>
  <si>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</si>
  <si>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</si>
  <si>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</si>
  <si>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</si>
  <si>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</si>
  <si>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</si>
  <si>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</si>
  <si>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</si>
  <si>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</si>
  <si>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</si>
  <si>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</si>
  <si>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</si>
  <si>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</si>
  <si>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</si>
  <si>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</si>
  <si>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</si>
  <si>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</si>
  <si>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</si>
  <si>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</si>
  <si>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</si>
  <si>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</si>
  <si>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</si>
  <si>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</si>
  <si>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</si>
  <si>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</si>
  <si>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</si>
  <si>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</si>
  <si>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</si>
  <si>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</si>
  <si>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</si>
  <si>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</si>
  <si>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</si>
  <si>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</si>
  <si>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</si>
  <si>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</si>
  <si>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</si>
  <si>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</si>
  <si>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</si>
  <si>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</si>
  <si>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</si>
  <si>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</si>
  <si>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</si>
  <si>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</si>
  <si>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</si>
  <si>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</si>
  <si>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</si>
  <si>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</si>
  <si>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</si>
  <si>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</si>
  <si>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</si>
  <si>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</si>
  <si>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</si>
  <si>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</si>
  <si>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</si>
  <si>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</si>
  <si>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</si>
  <si>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</si>
  <si>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</si>
  <si>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</si>
  <si>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</si>
  <si>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</si>
  <si>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</si>
  <si>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</si>
  <si>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</si>
  <si>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</si>
  <si>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</si>
  <si>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</si>
  <si>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</si>
  <si>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</si>
  <si>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</si>
  <si>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</si>
  <si>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</si>
  <si>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</si>
  <si>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</si>
  <si>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</si>
  <si>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</si>
  <si>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</si>
  <si>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</si>
  <si>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</si>
  <si>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</si>
  <si>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</si>
  <si>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</si>
  <si>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</si>
  <si>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</si>
  <si>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</si>
  <si>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</si>
  <si>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</si>
  <si>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</si>
  <si>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</si>
  <si>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</si>
  <si>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</si>
  <si>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</si>
  <si>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</si>
  <si>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</si>
  <si>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</si>
  <si>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</si>
  <si>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</si>
  <si>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</si>
  <si>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</si>
  <si>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</si>
  <si>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</si>
  <si>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</si>
  <si>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</si>
  <si>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</si>
  <si>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</si>
  <si>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</si>
  <si>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</si>
  <si>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</si>
  <si>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</si>
  <si>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</si>
  <si>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</si>
  <si>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</si>
  <si>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</si>
  <si>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</si>
  <si>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</si>
  <si>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</si>
  <si>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</si>
  <si>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</si>
  <si>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</si>
  <si>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</si>
  <si>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</si>
  <si>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</si>
  <si>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</si>
  <si>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</si>
  <si>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</si>
  <si>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</si>
  <si>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</si>
  <si>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</si>
  <si>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</si>
  <si>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</si>
  <si>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</si>
  <si>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</si>
  <si>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</si>
  <si>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</si>
  <si>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</si>
  <si>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</si>
  <si>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</si>
  <si>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</si>
  <si>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</si>
  <si>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</si>
  <si>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</si>
  <si>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</si>
  <si>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</si>
  <si>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</si>
  <si>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</si>
  <si>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</si>
  <si>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</si>
  <si>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</si>
  <si>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</si>
  <si>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</si>
  <si>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</si>
  <si>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</si>
  <si>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</si>
  <si>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</si>
  <si>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</si>
  <si>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</si>
  <si>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</si>
  <si>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</si>
  <si>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</si>
  <si>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</si>
  <si>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</si>
  <si>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</si>
  <si>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</si>
  <si>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</si>
  <si>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</si>
  <si>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</si>
  <si>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</si>
  <si>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</si>
  <si>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</si>
  <si>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</si>
  <si>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</si>
  <si>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</si>
  <si>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</si>
  <si>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</si>
  <si>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</si>
  <si>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</si>
  <si>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</si>
  <si>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</si>
  <si>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</si>
  <si>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</si>
  <si>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</si>
  <si>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</si>
  <si>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</si>
  <si>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</si>
  <si>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</si>
  <si>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</si>
  <si>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</si>
  <si>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</si>
  <si>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</si>
  <si>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</si>
  <si>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</si>
  <si>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</si>
  <si>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</si>
  <si>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</si>
  <si>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</si>
  <si>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</si>
  <si>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</si>
  <si>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</si>
  <si>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</si>
  <si>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</si>
  <si>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</si>
  <si>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</si>
  <si>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</si>
  <si>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</si>
  <si>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</si>
  <si>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</si>
  <si>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</si>
  <si>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</si>
  <si>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</si>
  <si>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</si>
  <si>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</si>
  <si>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</si>
  <si>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</si>
  <si>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</si>
  <si>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</si>
  <si>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</si>
  <si>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</si>
  <si>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</si>
  <si>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</si>
  <si>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</si>
  <si>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</si>
  <si>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</si>
  <si>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</si>
  <si>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</si>
  <si>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</si>
  <si>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</si>
  <si>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</si>
  <si>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</si>
  <si>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</si>
  <si>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</si>
  <si>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</si>
  <si>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</si>
  <si>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</si>
  <si>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</si>
  <si>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</si>
  <si>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</si>
  <si>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</si>
  <si>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</si>
  <si>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</si>
  <si>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</si>
  <si>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</si>
  <si>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</si>
  <si>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</si>
  <si>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</si>
  <si>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</si>
  <si>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</si>
  <si>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</si>
  <si>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</si>
  <si>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</si>
  <si>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</si>
  <si>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</si>
  <si>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</si>
  <si>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</si>
  <si>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</si>
  <si>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</si>
  <si>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</si>
  <si>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</si>
  <si>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</si>
  <si>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</si>
  <si>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</si>
  <si>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</si>
  <si>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</si>
  <si>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</si>
  <si>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</si>
  <si>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</si>
  <si>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</si>
  <si>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</si>
  <si>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</si>
  <si>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</si>
  <si>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</si>
  <si>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</si>
  <si>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</si>
  <si>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</si>
  <si>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</si>
  <si>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</si>
  <si>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</si>
  <si>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</si>
  <si>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</si>
  <si>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</si>
  <si>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</si>
  <si>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</si>
  <si>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</si>
  <si>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</si>
  <si>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</si>
  <si>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</si>
  <si>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</si>
  <si>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</si>
  <si>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</si>
  <si>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</si>
  <si>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</si>
  <si>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</si>
  <si>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</si>
  <si>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</si>
  <si>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</si>
  <si>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</si>
  <si>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</si>
  <si>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</si>
  <si>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</si>
  <si>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</si>
  <si>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</si>
  <si>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</si>
  <si>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</si>
  <si>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</si>
  <si>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</si>
  <si>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</si>
  <si>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</si>
  <si>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</si>
  <si>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</si>
  <si>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</si>
  <si>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</si>
  <si>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</si>
  <si>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</si>
  <si>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</si>
  <si>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</si>
  <si>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</si>
  <si>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</si>
  <si>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</si>
  <si>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</si>
  <si>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</si>
  <si>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</si>
  <si>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</si>
  <si>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</si>
  <si>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</si>
  <si>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</si>
  <si>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</si>
  <si>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</si>
  <si>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</si>
  <si>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</si>
  <si>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</si>
  <si>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</si>
  <si>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</si>
  <si>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</si>
  <si>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</si>
  <si>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</si>
  <si>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</si>
  <si>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</si>
  <si>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</si>
  <si>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</si>
  <si>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</si>
  <si>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</si>
  <si>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</si>
  <si>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</si>
  <si>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</si>
  <si>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</si>
  <si>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</si>
  <si>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</si>
  <si>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</si>
  <si>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</si>
  <si>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</si>
  <si>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</si>
  <si>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</si>
  <si>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</si>
  <si>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</si>
  <si>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</si>
  <si>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</si>
  <si>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</si>
  <si>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</si>
  <si>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</si>
  <si>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</si>
  <si>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</si>
  <si>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</si>
  <si>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</si>
  <si>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</si>
  <si>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</si>
  <si>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</si>
  <si>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</si>
  <si>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</si>
  <si>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</si>
  <si>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</si>
  <si>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</si>
  <si>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</si>
  <si>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</si>
  <si>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</si>
  <si>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</si>
  <si>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</si>
  <si>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</si>
  <si>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</si>
  <si>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</si>
  <si>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</si>
  <si>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</si>
  <si>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</si>
  <si>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</si>
  <si>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</si>
  <si>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</si>
  <si>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</si>
  <si>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</si>
  <si>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</si>
  <si>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</si>
  <si>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</si>
  <si>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</si>
  <si>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</si>
  <si>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</si>
  <si>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</si>
  <si>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</si>
  <si>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</si>
  <si>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</si>
  <si>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</si>
  <si>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</si>
  <si>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</si>
  <si>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</si>
  <si>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</si>
  <si>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</si>
  <si>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</si>
  <si>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</si>
  <si>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</si>
  <si>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</si>
  <si>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</si>
  <si>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</si>
  <si>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</si>
  <si>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</si>
  <si>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</si>
  <si>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</si>
  <si>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</si>
  <si>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</si>
  <si>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</si>
  <si>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</si>
  <si>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</si>
  <si>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</si>
  <si>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</si>
  <si>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</si>
  <si>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</si>
  <si>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</si>
  <si>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</si>
  <si>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</si>
  <si>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</si>
  <si>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</si>
  <si>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</si>
  <si>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</si>
  <si>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</si>
  <si>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</si>
  <si>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</si>
  <si>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</si>
  <si>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</si>
  <si>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</si>
  <si>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</si>
  <si>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</si>
  <si>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</si>
  <si>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</si>
  <si>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</si>
  <si>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</si>
  <si>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</si>
  <si>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</si>
  <si>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</si>
  <si>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</si>
  <si>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</si>
  <si>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</si>
  <si>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</si>
  <si>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</si>
  <si>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</si>
  <si>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</si>
  <si>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</si>
  <si>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</si>
  <si>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</si>
  <si>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</si>
  <si>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</si>
  <si>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</si>
  <si>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</si>
  <si>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</si>
  <si>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</si>
  <si>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</si>
  <si>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</si>
  <si>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</si>
  <si>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</si>
  <si>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</si>
  <si>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</si>
  <si>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</si>
  <si>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</si>
  <si>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</si>
  <si>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</si>
  <si>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</si>
  <si>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</si>
  <si>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</si>
  <si>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</si>
  <si>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</si>
  <si>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</si>
  <si>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</si>
  <si>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</si>
  <si>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</si>
  <si>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</si>
  <si>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</si>
  <si>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</si>
  <si>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</si>
  <si>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</si>
  <si>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</si>
  <si>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</si>
  <si>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</si>
  <si>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</si>
  <si>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</si>
  <si>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</si>
  <si>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</si>
  <si>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</si>
  <si>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</si>
  <si>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</si>
  <si>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</si>
  <si>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</si>
  <si>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</si>
  <si>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</si>
  <si>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</si>
  <si>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</si>
  <si>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</si>
  <si>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</si>
  <si>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</si>
  <si>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</si>
  <si>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</si>
  <si>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</si>
  <si>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</si>
  <si>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</si>
  <si>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</si>
  <si>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</si>
  <si>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</si>
  <si>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</si>
  <si>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</si>
  <si>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</si>
  <si>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</si>
  <si>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</si>
  <si>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</si>
  <si>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</si>
  <si>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</si>
  <si>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</si>
  <si>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</si>
  <si>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</si>
  <si>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</si>
  <si>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</si>
  <si>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</si>
  <si>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</si>
  <si>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</si>
  <si>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</si>
  <si>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</si>
  <si>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</si>
  <si>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</si>
  <si>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</si>
  <si>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</si>
  <si>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</si>
  <si>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</si>
  <si>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</si>
  <si>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</si>
  <si>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</si>
  <si>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</si>
  <si>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</si>
  <si>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</si>
  <si>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</si>
  <si>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</si>
  <si>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</si>
  <si>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</si>
  <si>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</si>
  <si>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</si>
  <si>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</si>
  <si>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</si>
  <si>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</si>
  <si>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</si>
  <si>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</si>
  <si>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</si>
  <si>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</si>
  <si>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</si>
  <si>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</si>
  <si>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</si>
  <si>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</si>
  <si>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</si>
  <si>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</si>
  <si>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</si>
  <si>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</si>
  <si>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</si>
  <si>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</si>
  <si>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</si>
  <si>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</si>
  <si>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</si>
  <si>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</si>
  <si>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</si>
  <si>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</si>
  <si>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</si>
  <si>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</si>
  <si>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</si>
  <si>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</si>
  <si>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</si>
  <si>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</si>
  <si>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</si>
  <si>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</si>
  <si>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</si>
  <si>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</si>
  <si>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</si>
  <si>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</si>
  <si>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</si>
  <si>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</si>
  <si>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</si>
  <si>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</si>
  <si>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</si>
  <si>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</si>
  <si>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</si>
  <si>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</si>
  <si>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</si>
  <si>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</si>
  <si>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</si>
  <si>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</si>
  <si>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</si>
  <si>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</si>
  <si>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</si>
  <si>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</si>
  <si>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</si>
  <si>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</si>
  <si>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</si>
  <si>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</si>
  <si>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</si>
  <si>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</si>
  <si>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</si>
  <si>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</si>
  <si>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</si>
  <si>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</si>
  <si>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</si>
  <si>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</si>
  <si>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</si>
  <si>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</si>
  <si>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</si>
  <si>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</si>
  <si>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</si>
  <si>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</si>
  <si>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</si>
  <si>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</si>
  <si>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</si>
  <si>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</si>
  <si>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</si>
  <si>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</si>
  <si>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</si>
  <si>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</si>
  <si>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</si>
  <si>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</si>
  <si>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</si>
  <si>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</si>
  <si>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</si>
  <si>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</si>
  <si>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</si>
  <si>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</si>
  <si>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</si>
  <si>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</si>
  <si>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</si>
  <si>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</si>
  <si>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</si>
  <si>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</si>
  <si>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</si>
  <si>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</si>
  <si>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</si>
  <si>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</si>
  <si>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</si>
  <si>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</si>
  <si>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</si>
  <si>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</si>
  <si>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</si>
  <si>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</si>
  <si>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</si>
  <si>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</si>
  <si>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</si>
  <si>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</si>
  <si>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</si>
  <si>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</si>
  <si>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</si>
  <si>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</si>
  <si>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</si>
  <si>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</si>
  <si>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</si>
  <si>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</si>
  <si>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</si>
  <si>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</si>
  <si>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</si>
  <si>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</si>
  <si>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</si>
  <si>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</si>
  <si>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</si>
  <si>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</si>
  <si>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</si>
  <si>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</si>
  <si>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</si>
  <si>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</si>
  <si>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</si>
  <si>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</si>
  <si>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</si>
  <si>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</si>
  <si>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</si>
  <si>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</si>
  <si>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</si>
  <si>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</si>
  <si>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</si>
  <si>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</si>
  <si>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</si>
  <si>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</si>
  <si>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</si>
  <si>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</si>
  <si>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</si>
  <si>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</si>
  <si>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</si>
  <si>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</si>
  <si>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</si>
  <si>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</si>
  <si>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</si>
  <si>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</si>
  <si>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</si>
  <si>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</si>
  <si>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</si>
  <si>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</si>
  <si>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</si>
  <si>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</si>
  <si>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</si>
  <si>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</si>
  <si>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</si>
  <si>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</si>
  <si>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</si>
  <si>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</si>
  <si>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</si>
  <si>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</si>
  <si>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</si>
  <si>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</si>
  <si>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</si>
  <si>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</si>
  <si>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</si>
  <si>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</si>
  <si>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</si>
  <si>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</si>
  <si>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</si>
  <si>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</si>
  <si>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</si>
  <si>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</si>
  <si>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</si>
  <si>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</si>
  <si>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</si>
  <si>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</si>
  <si>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</si>
  <si>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</si>
  <si>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</si>
  <si>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</si>
  <si>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</si>
  <si>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</si>
  <si>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</si>
  <si>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</si>
  <si>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</si>
  <si>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</si>
  <si>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</si>
  <si>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</si>
  <si>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</si>
  <si>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</si>
  <si>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</si>
  <si>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</si>
  <si>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</si>
  <si>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</si>
  <si>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</si>
  <si>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</si>
  <si>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</si>
  <si>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</si>
  <si>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</si>
  <si>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</si>
  <si>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</si>
  <si>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</si>
  <si>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</si>
  <si>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</si>
  <si>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</si>
  <si>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</si>
  <si>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</si>
  <si>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</si>
  <si>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</si>
  <si>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</si>
  <si>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</si>
  <si>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</si>
  <si>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</si>
  <si>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</si>
  <si>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</si>
  <si>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</si>
  <si>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</si>
  <si>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</si>
  <si>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</si>
  <si>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</si>
  <si>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</si>
  <si>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</si>
  <si>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</si>
  <si>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</si>
  <si>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</si>
  <si>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</si>
  <si>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</si>
  <si>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</si>
  <si>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</si>
  <si>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</si>
  <si>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</si>
  <si>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</si>
  <si>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</si>
  <si>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</si>
  <si>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</si>
  <si>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</si>
  <si>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</si>
  <si>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</si>
  <si>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</si>
  <si>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</si>
  <si>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</si>
  <si>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</si>
  <si>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</si>
  <si>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</si>
  <si>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</si>
  <si>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</si>
  <si>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</si>
  <si>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</si>
  <si>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</si>
  <si>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</si>
  <si>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</si>
  <si>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</si>
  <si>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</si>
  <si>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</si>
  <si>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</si>
  <si>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</si>
  <si>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</si>
  <si>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</si>
  <si>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</si>
  <si>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</si>
  <si>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</si>
  <si>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</si>
  <si>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</si>
  <si>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</si>
  <si>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</si>
  <si>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</si>
  <si>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</si>
  <si>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</si>
  <si>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</si>
  <si>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</si>
  <si>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</si>
  <si>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</si>
  <si>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</si>
  <si>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</si>
  <si>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</si>
  <si>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</si>
  <si>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</si>
  <si>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</si>
  <si>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</si>
  <si>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</si>
  <si>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</si>
  <si>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</si>
  <si>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</si>
  <si>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</si>
  <si>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</si>
  <si>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</si>
  <si>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</si>
  <si>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</si>
  <si>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</si>
  <si>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</si>
  <si>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</si>
  <si>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</si>
  <si>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</si>
  <si>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</si>
  <si>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</si>
  <si>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</si>
  <si>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</si>
  <si>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</si>
  <si>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</si>
  <si>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</si>
  <si>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</si>
  <si>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</si>
  <si>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</si>
  <si>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</si>
  <si>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</si>
  <si>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</si>
  <si>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</si>
  <si>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</si>
  <si>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</si>
  <si>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</si>
  <si>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</si>
  <si>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</si>
  <si>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</si>
  <si>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</si>
  <si>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</si>
  <si>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</si>
  <si>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</si>
  <si>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</si>
  <si>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</si>
  <si>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</si>
  <si>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</si>
  <si>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</si>
  <si>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</si>
  <si>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</si>
  <si>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</si>
  <si>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</si>
  <si>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</si>
  <si>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</si>
  <si>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</si>
  <si>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</si>
  <si>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</si>
  <si>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</si>
  <si>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</si>
  <si>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</si>
  <si>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</si>
  <si>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</si>
  <si>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</si>
  <si>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</si>
  <si>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</si>
  <si>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</si>
  <si>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</si>
  <si>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</si>
  <si>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</si>
  <si>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</si>
  <si>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</si>
  <si>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</si>
  <si>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</si>
  <si>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</si>
  <si>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</si>
  <si>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</si>
  <si>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</si>
  <si>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</si>
  <si>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</si>
  <si>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</si>
  <si>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</si>
  <si>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</si>
  <si>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</si>
  <si>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</si>
  <si>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</si>
  <si>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</si>
  <si>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</si>
  <si>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</si>
  <si>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</si>
  <si>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</si>
  <si>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</si>
  <si>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</si>
  <si>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</si>
  <si>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</si>
  <si>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</si>
  <si>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</si>
  <si>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</si>
  <si>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</si>
  <si>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</si>
  <si>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</si>
  <si>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</si>
  <si>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</si>
  <si>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</si>
  <si>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</si>
  <si>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</si>
  <si>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</si>
  <si>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</si>
  <si>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</si>
  <si>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</si>
  <si>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</si>
  <si>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</si>
  <si>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</si>
  <si>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</si>
  <si>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</si>
  <si>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</si>
  <si>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</si>
  <si>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</si>
  <si>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</si>
  <si>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</si>
  <si>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</si>
  <si>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</si>
  <si>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</si>
  <si>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</si>
  <si>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</si>
  <si>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</si>
  <si>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</si>
  <si>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</si>
  <si>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</si>
  <si>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</si>
  <si>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</si>
  <si>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</si>
  <si>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</si>
  <si>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</si>
  <si>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</si>
  <si>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</si>
  <si>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</si>
  <si>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</si>
  <si>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</si>
  <si>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</si>
  <si>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</si>
  <si>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</si>
  <si>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</si>
  <si>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</si>
  <si>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</si>
  <si>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</si>
  <si>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</si>
  <si>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</si>
  <si>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</si>
  <si>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</si>
  <si>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</si>
  <si>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</si>
  <si>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</si>
  <si>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</si>
  <si>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</si>
  <si>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</si>
  <si>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</si>
  <si>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</si>
  <si>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</si>
  <si>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</si>
  <si>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</si>
  <si>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</si>
  <si>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</si>
  <si>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</si>
  <si>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</si>
  <si>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</si>
  <si>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</si>
  <si>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</si>
  <si>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</si>
  <si>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</si>
  <si>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</si>
  <si>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</si>
  <si>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</si>
  <si>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</si>
  <si>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</si>
  <si>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</si>
  <si>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</si>
  <si>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</si>
  <si>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</si>
  <si>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</si>
  <si>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</si>
  <si>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</si>
  <si>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</si>
  <si>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</si>
  <si>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</si>
  <si>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</si>
  <si>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</si>
  <si>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</si>
  <si>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</si>
  <si>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</si>
  <si>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</si>
  <si>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</si>
  <si>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</si>
  <si>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</si>
  <si>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</si>
  <si>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</si>
  <si>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</si>
  <si>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</si>
  <si>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</si>
  <si>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</si>
  <si>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</si>
  <si>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</si>
  <si>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</si>
  <si>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</si>
  <si>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</si>
  <si>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</si>
  <si>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</si>
  <si>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</si>
  <si>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</si>
  <si>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</si>
  <si>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</si>
  <si>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</si>
  <si>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</si>
  <si>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</si>
  <si>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</si>
  <si>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</si>
  <si>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</si>
  <si>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</si>
  <si>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</si>
  <si>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</si>
  <si>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</si>
  <si>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</si>
  <si>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</si>
  <si>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</si>
  <si>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</si>
  <si>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</si>
  <si>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</si>
  <si>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</si>
  <si>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</si>
  <si>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</si>
  <si>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</si>
  <si>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</si>
  <si>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</si>
  <si>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</si>
  <si>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</si>
  <si>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</si>
  <si>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</si>
  <si>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</si>
  <si>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</si>
  <si>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</si>
  <si>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</si>
  <si>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</si>
  <si>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</si>
  <si>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</si>
  <si>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</si>
  <si>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</si>
  <si>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</si>
  <si>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</si>
  <si>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</si>
  <si>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</si>
  <si>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</si>
  <si>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</si>
  <si>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</si>
  <si>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</si>
  <si>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</si>
  <si>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</si>
  <si>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</si>
  <si>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</si>
  <si>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</si>
  <si>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</si>
  <si>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</si>
  <si>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</si>
  <si>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</si>
  <si>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</si>
  <si>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</si>
  <si>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</si>
  <si>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</si>
  <si>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</si>
  <si>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</si>
  <si>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</si>
  <si>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</si>
  <si>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</si>
  <si>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</si>
  <si>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</si>
  <si>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</si>
  <si>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</si>
  <si>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</si>
  <si>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</si>
  <si>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</si>
  <si>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</si>
  <si>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</si>
  <si>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</si>
  <si>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</si>
  <si>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</si>
  <si>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</si>
  <si>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</si>
  <si>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</si>
  <si>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</si>
  <si>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</si>
  <si>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</si>
  <si>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</si>
  <si>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</si>
  <si>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</si>
  <si>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</si>
  <si>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</si>
  <si>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</si>
  <si>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</si>
  <si>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</si>
  <si>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</si>
  <si>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</si>
  <si>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</si>
  <si>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</si>
  <si>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</si>
  <si>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</si>
  <si>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</si>
  <si>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</si>
  <si>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</si>
  <si>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</si>
  <si>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</si>
  <si>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</si>
  <si>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</si>
  <si>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</si>
  <si>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</si>
  <si>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</si>
  <si>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</si>
  <si>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</si>
  <si>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</si>
  <si>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</si>
  <si>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</si>
  <si>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</si>
  <si>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</si>
  <si>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</si>
  <si>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</si>
  <si>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</si>
  <si>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</si>
  <si>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</si>
  <si>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</si>
  <si>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</si>
  <si>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</si>
  <si>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</si>
  <si>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</si>
  <si>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</si>
  <si>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</si>
  <si>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</si>
  <si>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</si>
  <si>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</si>
  <si>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</si>
  <si>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</si>
  <si>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</si>
  <si>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</si>
  <si>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</si>
  <si>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</si>
  <si>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</si>
  <si>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</si>
  <si>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</si>
  <si>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</si>
  <si>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</si>
  <si>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</si>
  <si>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</si>
  <si>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</si>
  <si>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</si>
  <si>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</si>
  <si>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</si>
  <si>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</si>
  <si>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</si>
  <si>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</si>
  <si>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</si>
  <si>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</si>
  <si>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</si>
  <si>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</si>
  <si>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</si>
  <si>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</si>
  <si>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</si>
  <si>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</si>
  <si>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</si>
  <si>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</si>
  <si>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</si>
  <si>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</si>
  <si>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</si>
  <si>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</si>
  <si>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</si>
  <si>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</si>
  <si>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</si>
  <si>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</si>
  <si>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</si>
  <si>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</si>
  <si>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</si>
  <si>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</si>
  <si>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</si>
  <si>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</si>
  <si>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</si>
  <si>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</si>
  <si>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</si>
  <si>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</si>
  <si>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</si>
  <si>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</si>
  <si>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</si>
  <si>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</si>
  <si>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</si>
  <si>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</si>
  <si>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</si>
  <si>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</si>
  <si>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</si>
  <si>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</si>
  <si>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</si>
  <si>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</si>
  <si>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</si>
  <si>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</si>
  <si>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</si>
  <si>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</si>
  <si>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</si>
  <si>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</si>
  <si>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</si>
  <si>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</si>
  <si>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</si>
  <si>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</si>
  <si>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</si>
  <si>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</si>
  <si>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</si>
  <si>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</si>
  <si>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</si>
  <si>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</si>
  <si>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</si>
  <si>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</si>
  <si>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</si>
  <si>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</si>
  <si>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</si>
  <si>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</si>
  <si>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</si>
  <si>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</si>
  <si>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</si>
  <si>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</si>
  <si>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</si>
  <si>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</si>
  <si>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</si>
  <si>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</si>
  <si>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</si>
  <si>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</si>
  <si>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</si>
  <si>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</si>
  <si>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</si>
  <si>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</si>
  <si>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</si>
  <si>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</si>
  <si>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</si>
  <si>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</si>
  <si>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</si>
  <si>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</si>
  <si>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</si>
  <si>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</si>
  <si>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</si>
  <si>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</si>
  <si>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</si>
  <si>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</si>
  <si>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</si>
  <si>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</si>
  <si>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</si>
  <si>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</si>
  <si>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</si>
  <si>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</si>
  <si>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</si>
  <si>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</si>
  <si>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</si>
  <si>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</si>
  <si>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</si>
  <si>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</si>
  <si>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</si>
  <si>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</si>
  <si>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</si>
  <si>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</si>
  <si>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</si>
  <si>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</si>
  <si>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</si>
  <si>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</si>
  <si>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</si>
  <si>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</si>
  <si>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</si>
  <si>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</si>
  <si>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</si>
  <si>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</si>
  <si>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</si>
  <si>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</si>
  <si>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</si>
  <si>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</si>
  <si>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</si>
  <si>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</si>
  <si>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</si>
  <si>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</si>
  <si>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</si>
  <si>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</si>
  <si>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</si>
  <si>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</si>
  <si>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</si>
  <si>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</si>
  <si>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</si>
  <si>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</si>
  <si>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</si>
  <si>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</si>
  <si>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</si>
  <si>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</si>
  <si>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</si>
  <si>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</si>
  <si>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</si>
  <si>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</si>
  <si>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</si>
  <si>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</si>
  <si>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</si>
  <si>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</si>
  <si>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</si>
  <si>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</si>
  <si>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</si>
  <si>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</si>
  <si>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</si>
  <si>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</si>
  <si>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</si>
  <si>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</si>
  <si>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</si>
  <si>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</si>
  <si>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</si>
  <si>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</si>
  <si>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</si>
  <si>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</si>
  <si>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</si>
  <si>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</si>
  <si>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</si>
  <si>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</si>
  <si>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</si>
  <si>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</si>
  <si>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</si>
  <si>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</si>
  <si>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</si>
  <si>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</si>
  <si>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</si>
  <si>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</si>
  <si>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</si>
  <si>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</si>
  <si>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</si>
  <si>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</si>
  <si>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</si>
  <si>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</si>
  <si>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</si>
  <si>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</si>
  <si>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</si>
  <si>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</si>
  <si>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</si>
  <si>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</si>
  <si>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</si>
  <si>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</si>
  <si>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</si>
  <si>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</si>
  <si>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</si>
  <si>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</si>
  <si>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</si>
  <si>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</si>
  <si>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</si>
  <si>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</si>
  <si>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</si>
  <si>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</si>
  <si>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</si>
  <si>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</si>
  <si>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</si>
  <si>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</si>
  <si>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</si>
  <si>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</si>
  <si>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</si>
  <si>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</si>
  <si>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</si>
  <si>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</si>
  <si>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</si>
  <si>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</si>
  <si>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</si>
  <si>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</si>
  <si>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</si>
  <si>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</si>
  <si>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</si>
  <si>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</si>
  <si>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</si>
  <si>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</si>
  <si>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</si>
  <si>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</si>
  <si>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</si>
  <si>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</si>
  <si>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</si>
  <si>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</si>
  <si>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</si>
  <si>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</si>
  <si>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</si>
  <si>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</si>
  <si>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</si>
  <si>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</si>
  <si>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</si>
  <si>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</si>
  <si>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</si>
  <si>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</si>
  <si>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</si>
  <si>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</si>
  <si>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</si>
  <si>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</si>
  <si>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</si>
  <si>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</si>
  <si>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</si>
  <si>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</si>
  <si>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</si>
  <si>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</si>
  <si>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</si>
  <si>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</si>
  <si>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</si>
  <si>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</si>
  <si>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</si>
  <si>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</si>
  <si>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</si>
  <si>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</si>
  <si>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</si>
  <si>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</si>
  <si>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</si>
  <si>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</si>
  <si>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</si>
  <si>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</si>
  <si>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</si>
  <si>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</si>
  <si>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</si>
  <si>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</si>
  <si>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</si>
  <si>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</si>
  <si>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</si>
  <si>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</si>
  <si>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</si>
  <si>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</si>
  <si>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</si>
  <si>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</si>
  <si>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</si>
  <si>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</si>
  <si>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</si>
  <si>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</si>
  <si>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</si>
  <si>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</si>
  <si>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</si>
  <si>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</si>
  <si>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</si>
  <si>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</si>
  <si>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</si>
  <si>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</si>
  <si>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</si>
  <si>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</si>
  <si>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</si>
  <si>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</si>
  <si>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</si>
  <si>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</si>
  <si>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</si>
  <si>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</si>
  <si>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</si>
  <si>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</si>
  <si>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</si>
  <si>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</si>
  <si>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</si>
  <si>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</si>
  <si>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</si>
  <si>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</si>
  <si>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</si>
  <si>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</si>
  <si>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</si>
  <si>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</si>
  <si>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</si>
  <si>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</si>
  <si>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</si>
  <si>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</si>
  <si>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</si>
  <si>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</si>
  <si>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</si>
  <si>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</si>
  <si>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</si>
  <si>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</si>
  <si>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</si>
  <si>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</si>
  <si>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</si>
  <si>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</si>
  <si>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</si>
  <si>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</si>
  <si>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</si>
  <si>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</si>
  <si>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</si>
  <si>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</si>
  <si>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</si>
  <si>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</si>
  <si>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</si>
  <si>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</si>
  <si>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</si>
  <si>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</si>
  <si>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</si>
  <si>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</si>
  <si>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</si>
  <si>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</si>
  <si>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</si>
  <si>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</si>
  <si>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</si>
  <si>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</si>
  <si>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</si>
  <si>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</si>
  <si>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</si>
  <si>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</si>
  <si>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</si>
  <si>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</si>
  <si>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</si>
  <si>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</si>
  <si>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</si>
  <si>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</si>
  <si>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</si>
  <si>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</si>
  <si>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</si>
  <si>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</si>
  <si>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</si>
  <si>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</si>
  <si>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</si>
  <si>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</si>
  <si>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</si>
  <si>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</si>
  <si>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</si>
  <si>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</si>
  <si>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</si>
  <si>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</si>
  <si>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</si>
  <si>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</si>
  <si>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</si>
  <si>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</si>
  <si>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</si>
  <si>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</si>
  <si>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</si>
  <si>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</si>
  <si>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</si>
  <si>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</si>
  <si>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</si>
  <si>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</si>
  <si>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</si>
  <si>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</si>
  <si>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</si>
  <si>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</si>
  <si>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</si>
  <si>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</si>
  <si>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</si>
  <si>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</si>
  <si>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</si>
  <si>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</si>
  <si>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</si>
  <si>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</si>
  <si>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</si>
  <si>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</si>
  <si>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</si>
  <si>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</si>
  <si>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</si>
  <si>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</si>
  <si>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</si>
  <si>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</si>
  <si>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</si>
  <si>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</si>
  <si>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</si>
  <si>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</si>
  <si>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</si>
  <si>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</si>
  <si>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</si>
  <si>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</si>
  <si>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</si>
  <si>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</si>
  <si>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</si>
  <si>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</si>
  <si>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</si>
  <si>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</si>
  <si>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</si>
  <si>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</si>
  <si>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</si>
  <si>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</si>
  <si>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</si>
  <si>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</si>
  <si>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</si>
  <si>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</si>
  <si>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</si>
  <si>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</si>
  <si>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</si>
  <si>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</si>
  <si>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</si>
  <si>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</si>
  <si>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</si>
  <si>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</si>
  <si>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</si>
  <si>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</si>
  <si>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</si>
  <si>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</si>
  <si>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</si>
  <si>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</si>
  <si>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</si>
  <si>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</si>
  <si>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</si>
  <si>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</si>
  <si>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</si>
  <si>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</si>
  <si>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</si>
  <si>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</si>
  <si>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</si>
  <si>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</si>
  <si>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</si>
  <si>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</si>
  <si>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</si>
  <si>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</si>
  <si>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</si>
  <si>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</si>
  <si>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</si>
  <si>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</si>
  <si>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</si>
  <si>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</si>
  <si>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</si>
  <si>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</si>
  <si>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</si>
  <si>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</si>
  <si>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</si>
  <si>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</si>
  <si>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</si>
  <si>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</si>
  <si>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</si>
  <si>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</si>
  <si>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</si>
  <si>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</si>
  <si>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</si>
  <si>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</si>
  <si>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</si>
  <si>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</si>
  <si>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</si>
  <si>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</si>
  <si>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</si>
  <si>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</si>
  <si>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</si>
  <si>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</si>
  <si>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</si>
  <si>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</si>
  <si>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</si>
  <si>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</si>
  <si>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</si>
  <si>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</si>
  <si>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</si>
  <si>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</si>
  <si>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</si>
  <si>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</si>
  <si>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</si>
  <si>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</si>
  <si>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</si>
  <si>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</si>
  <si>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</si>
  <si>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</si>
  <si>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</si>
  <si>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</si>
  <si>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</si>
  <si>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</si>
  <si>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</si>
  <si>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</si>
  <si>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</si>
  <si>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</si>
  <si>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</si>
  <si>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</si>
  <si>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</si>
  <si>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</si>
  <si>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</si>
  <si>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</si>
  <si>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</si>
  <si>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</si>
  <si>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</si>
  <si>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</si>
  <si>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</si>
  <si>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</si>
  <si>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</si>
  <si>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</si>
  <si>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</si>
  <si>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</si>
  <si>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</si>
  <si>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</si>
  <si>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</si>
  <si>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</si>
  <si>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</si>
  <si>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</si>
  <si>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</si>
  <si>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</si>
  <si>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</si>
  <si>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</si>
  <si>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</si>
  <si>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</si>
  <si>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</si>
  <si>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</si>
  <si>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</si>
  <si>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</si>
  <si>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</si>
  <si>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</si>
  <si>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</si>
  <si>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</si>
  <si>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</si>
  <si>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</si>
  <si>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</si>
  <si>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</si>
  <si>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</si>
  <si>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</si>
  <si>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</si>
  <si>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</si>
  <si>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</si>
  <si>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</si>
  <si>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</si>
  <si>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</si>
  <si>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</si>
  <si>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</si>
  <si>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</si>
  <si>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</si>
  <si>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</si>
  <si>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</si>
  <si>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</si>
  <si>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</si>
  <si>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</si>
  <si>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</si>
  <si>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</si>
  <si>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</si>
  <si>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</si>
  <si>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</si>
  <si>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</si>
  <si>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</si>
  <si>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</si>
  <si>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</si>
  <si>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</si>
  <si>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</si>
  <si>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</si>
  <si>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</si>
  <si>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</si>
  <si>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</si>
  <si>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</si>
  <si>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</si>
  <si>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</si>
  <si>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</si>
  <si>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</si>
  <si>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</si>
  <si>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</si>
  <si>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</si>
  <si>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</si>
  <si>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</si>
  <si>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</si>
  <si>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</si>
  <si>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</si>
  <si>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</si>
  <si>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</si>
  <si>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</si>
  <si>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</si>
  <si>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</si>
  <si>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</si>
  <si>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</si>
  <si>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</si>
  <si>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</si>
  <si>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</si>
  <si>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</si>
  <si>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</si>
  <si>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</si>
  <si>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</si>
  <si>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</si>
  <si>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</si>
  <si>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</si>
  <si>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</si>
  <si>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</si>
  <si>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</si>
  <si>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</si>
  <si>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</si>
  <si>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</si>
  <si>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</si>
  <si>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</si>
  <si>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</si>
  <si>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</si>
  <si>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</si>
  <si>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</si>
  <si>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</si>
  <si>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</si>
  <si>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</si>
  <si>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</si>
  <si>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</si>
  <si>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</si>
  <si>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</si>
  <si>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</si>
  <si>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</si>
  <si>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</si>
  <si>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</si>
  <si>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</si>
  <si>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</si>
  <si>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</si>
  <si>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</si>
  <si>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</si>
  <si>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</si>
  <si>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</si>
  <si>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</si>
  <si>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</si>
  <si>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</si>
  <si>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</si>
  <si>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</si>
  <si>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</si>
  <si>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</si>
  <si>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</si>
  <si>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</si>
  <si>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</si>
  <si>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</si>
  <si>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</si>
  <si>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</si>
  <si>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</si>
  <si>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</si>
  <si>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</si>
  <si>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</si>
  <si>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</si>
  <si>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</si>
  <si>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</si>
  <si>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</si>
  <si>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</si>
  <si>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</si>
  <si>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</si>
  <si>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</si>
  <si>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</si>
  <si>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</si>
  <si>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</si>
  <si>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</si>
  <si>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</si>
  <si>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</si>
  <si>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</si>
  <si>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</si>
  <si>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</si>
  <si>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</si>
  <si>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</si>
  <si>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</si>
  <si>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</si>
  <si>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</si>
  <si>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</si>
  <si>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</si>
  <si>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</si>
  <si>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</si>
  <si>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</si>
  <si>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</si>
  <si>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</si>
  <si>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</si>
  <si>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</si>
  <si>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</si>
  <si>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</si>
  <si>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</si>
  <si>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</si>
  <si>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</si>
  <si>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</si>
  <si>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</si>
  <si>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</si>
  <si>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</si>
  <si>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</si>
  <si>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</si>
  <si>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</si>
  <si>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</si>
  <si>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</si>
  <si>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</si>
  <si>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</si>
  <si>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</si>
  <si>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</si>
  <si>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</si>
  <si>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</si>
  <si>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</si>
  <si>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</si>
  <si>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</si>
  <si>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</si>
  <si>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</si>
  <si>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</si>
  <si>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</si>
  <si>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</si>
  <si>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</si>
  <si>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</si>
  <si>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</si>
  <si>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</si>
  <si>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</si>
  <si>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</si>
  <si>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</si>
  <si>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</si>
  <si>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</si>
  <si>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</si>
  <si>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</si>
  <si>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</si>
  <si>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</si>
  <si>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</si>
  <si>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</si>
  <si>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</si>
  <si>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</si>
  <si>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</si>
  <si>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</si>
  <si>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</si>
  <si>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</si>
  <si>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</si>
  <si>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</si>
  <si>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</si>
  <si>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</si>
  <si>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</si>
  <si>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</si>
  <si>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</si>
  <si>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</si>
  <si>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</si>
  <si>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</si>
  <si>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</si>
  <si>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</si>
  <si>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</si>
  <si>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</si>
  <si>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</si>
  <si>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</si>
  <si>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</si>
  <si>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</si>
  <si>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</si>
  <si>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</si>
  <si>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</si>
  <si>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</si>
  <si>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</si>
  <si>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</si>
  <si>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</si>
  <si>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</si>
  <si>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</si>
  <si>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</si>
  <si>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</si>
  <si>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</si>
  <si>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</si>
  <si>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</si>
  <si>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</si>
  <si>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</si>
  <si>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</si>
  <si>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</si>
  <si>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</si>
  <si>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</si>
  <si>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</si>
  <si>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</si>
  <si>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</si>
  <si>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</si>
  <si>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</si>
  <si>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</si>
  <si>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</si>
  <si>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</si>
  <si>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</si>
  <si>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</si>
  <si>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</si>
  <si>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</si>
  <si>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</si>
  <si>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</si>
  <si>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</si>
  <si>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</si>
  <si>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</si>
  <si>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</si>
  <si>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</si>
  <si>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</si>
  <si>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</si>
  <si>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</si>
  <si>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</si>
  <si>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</si>
  <si>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</si>
  <si>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</si>
  <si>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</si>
  <si>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</si>
  <si>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</si>
  <si>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</si>
  <si>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</si>
  <si>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</si>
  <si>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</si>
  <si>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</si>
  <si>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</si>
  <si>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</si>
  <si>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</si>
  <si>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</si>
  <si>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</si>
  <si>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</si>
  <si>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</si>
  <si>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</si>
  <si>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</si>
  <si>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</si>
  <si>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</si>
  <si>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</si>
  <si>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</si>
  <si>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</si>
  <si>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</si>
  <si>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</si>
  <si>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</si>
  <si>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</si>
  <si>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</si>
  <si>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</si>
  <si>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</si>
  <si>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</si>
  <si>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</si>
  <si>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</si>
  <si>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</si>
  <si>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</si>
  <si>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</si>
  <si>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</si>
  <si>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</si>
  <si>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</si>
  <si>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</si>
  <si>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</si>
  <si>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</si>
  <si>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</si>
  <si>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</si>
  <si>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</si>
  <si>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</si>
  <si>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</si>
  <si>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</si>
  <si>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</si>
  <si>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</si>
  <si>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</si>
  <si>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</si>
  <si>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</si>
  <si>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</si>
  <si>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</si>
  <si>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</si>
  <si>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</si>
  <si>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</si>
  <si>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</si>
  <si>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</si>
  <si>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</si>
  <si>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</si>
  <si>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</si>
  <si>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</si>
  <si>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</si>
  <si>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</si>
  <si>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</si>
  <si>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</si>
  <si>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</si>
  <si>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</si>
  <si>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</si>
  <si>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</si>
  <si>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</si>
  <si>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</si>
  <si>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</si>
  <si>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</si>
  <si>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</si>
  <si>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</si>
  <si>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</si>
  <si>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</si>
  <si>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</si>
  <si>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</si>
  <si>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</si>
  <si>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</si>
  <si>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</si>
  <si>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</si>
  <si>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</si>
  <si>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</si>
  <si>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</si>
  <si>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</si>
  <si>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</si>
  <si>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</si>
  <si>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</si>
  <si>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</si>
  <si>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</si>
  <si>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</si>
  <si>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</si>
  <si>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</si>
  <si>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</si>
  <si>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</si>
  <si>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</si>
  <si>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</si>
  <si>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</si>
  <si>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</si>
  <si>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</si>
  <si>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</si>
  <si>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</si>
  <si>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</si>
  <si>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</si>
  <si>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</si>
  <si>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</si>
  <si>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</si>
  <si>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</si>
  <si>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</si>
  <si>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</si>
  <si>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</si>
  <si>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</si>
  <si>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</si>
  <si>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</si>
  <si>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</si>
  <si>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</si>
  <si>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</si>
  <si>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</si>
  <si>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</si>
  <si>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</si>
  <si>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</si>
  <si>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</si>
  <si>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</si>
  <si>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</si>
  <si>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</si>
  <si>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</si>
  <si>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</si>
  <si>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</si>
  <si>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</si>
  <si>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</si>
  <si>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</si>
  <si>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</si>
  <si>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</si>
  <si>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</si>
  <si>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</si>
  <si>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</si>
  <si>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</si>
  <si>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</si>
  <si>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</si>
  <si>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</si>
  <si>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</si>
  <si>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</si>
  <si>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</si>
  <si>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</si>
  <si>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</si>
  <si>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</si>
  <si>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</si>
  <si>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</si>
  <si>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</si>
  <si>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</si>
  <si>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</si>
  <si>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</si>
  <si>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</si>
  <si>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</si>
  <si>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</si>
  <si>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</si>
  <si>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</si>
  <si>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</si>
  <si>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</si>
  <si>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</si>
  <si>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</si>
  <si>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</si>
  <si>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</si>
  <si>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</si>
  <si>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</si>
  <si>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</si>
  <si>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</si>
  <si>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</si>
  <si>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</si>
  <si>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</si>
  <si>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</si>
  <si>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</si>
  <si>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</si>
  <si>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</si>
  <si>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</si>
  <si>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</si>
  <si>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</si>
  <si>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</si>
  <si>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</si>
  <si>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</si>
  <si>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</si>
  <si>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</si>
  <si>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</si>
  <si>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</si>
  <si>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</si>
  <si>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</si>
  <si>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</si>
  <si>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</si>
  <si>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</si>
  <si>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</si>
  <si>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</si>
  <si>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</si>
  <si>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</si>
  <si>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</si>
  <si>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</si>
  <si>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</si>
  <si>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</si>
  <si>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</si>
  <si>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</si>
  <si>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</si>
  <si>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</si>
  <si>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</si>
  <si>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</si>
  <si>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</si>
  <si>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</si>
  <si>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</si>
  <si>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</si>
  <si>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</si>
  <si>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</si>
  <si>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</si>
  <si>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</si>
  <si>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</si>
  <si>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</si>
  <si>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</si>
  <si>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</si>
  <si>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</si>
  <si>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</si>
  <si>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</si>
  <si>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</si>
  <si>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</si>
  <si>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</si>
  <si>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</si>
  <si>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</si>
  <si>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</si>
  <si>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</si>
  <si>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</si>
  <si>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</si>
  <si>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</si>
  <si>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</si>
  <si>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</si>
  <si>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</si>
  <si>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</si>
  <si>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</si>
  <si>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</si>
  <si>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</si>
  <si>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</si>
  <si>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</si>
  <si>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</si>
  <si>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</si>
  <si>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</si>
  <si>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</si>
  <si>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</si>
  <si>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</si>
  <si>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</si>
  <si>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</si>
  <si>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</si>
  <si>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</si>
  <si>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</si>
  <si>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</si>
  <si>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</si>
  <si>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</si>
  <si>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</si>
  <si>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</si>
  <si>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</si>
  <si>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</si>
  <si>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</si>
  <si>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</si>
  <si>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</si>
  <si>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</si>
  <si>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</si>
  <si>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</si>
  <si>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</si>
  <si>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</si>
  <si>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</si>
  <si>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</si>
  <si>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</si>
  <si>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</si>
  <si>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</si>
  <si>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</si>
  <si>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</si>
  <si>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</si>
  <si>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</si>
  <si>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</si>
  <si>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</si>
  <si>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</si>
  <si>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</si>
  <si>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</si>
  <si>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</si>
  <si>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</si>
  <si>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</si>
  <si>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</si>
  <si>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</si>
  <si>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</si>
  <si>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</si>
  <si>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</si>
  <si>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</si>
  <si>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</si>
  <si>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</si>
  <si>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</si>
  <si>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</si>
  <si>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</si>
  <si>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</si>
  <si>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</si>
  <si>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</si>
  <si>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</si>
  <si>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</si>
  <si>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</si>
  <si>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</si>
  <si>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</si>
  <si>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</si>
  <si>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</si>
  <si>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</si>
  <si>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</si>
  <si>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</si>
  <si>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</si>
  <si>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</si>
  <si>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</si>
  <si>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</si>
  <si>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</si>
  <si>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</si>
  <si>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</si>
  <si>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</si>
  <si>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</si>
  <si>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</si>
  <si>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</si>
  <si>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</si>
  <si>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</si>
  <si>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</si>
  <si>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</si>
  <si>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</si>
  <si>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</si>
  <si>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</si>
  <si>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</si>
  <si>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</si>
  <si>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</si>
  <si>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</si>
  <si>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</si>
  <si>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</si>
  <si>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</si>
  <si>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</si>
  <si>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</si>
  <si>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</si>
  <si>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</si>
  <si>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</si>
  <si>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</si>
  <si>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</si>
  <si>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</si>
  <si>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</si>
  <si>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</si>
  <si>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</si>
  <si>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</si>
  <si>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</si>
  <si>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</si>
  <si>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</si>
  <si>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</si>
  <si>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</si>
  <si>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</si>
  <si>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</si>
  <si>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</si>
  <si>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</si>
  <si>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</si>
  <si>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</si>
  <si>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</si>
  <si>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</si>
  <si>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</si>
  <si>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</si>
  <si>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</si>
  <si>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</si>
  <si>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</si>
  <si>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</si>
  <si>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</si>
  <si>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</si>
  <si>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</si>
  <si>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</si>
  <si>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</si>
  <si>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</si>
  <si>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</si>
  <si>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</si>
  <si>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</si>
  <si>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</si>
  <si>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</si>
  <si>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</si>
  <si>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</si>
  <si>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</si>
  <si>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</si>
  <si>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</si>
  <si>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</si>
  <si>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</si>
  <si>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</si>
  <si>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</si>
  <si>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</si>
  <si>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</si>
  <si>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</si>
  <si>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</si>
  <si>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</si>
  <si>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</si>
  <si>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</si>
  <si>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</si>
  <si>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</si>
  <si>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</si>
  <si>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</si>
  <si>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</si>
  <si>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</si>
  <si>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</si>
  <si>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</si>
  <si>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</si>
  <si>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</si>
  <si>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</si>
  <si>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</si>
  <si>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</si>
  <si>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</si>
  <si>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</si>
  <si>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</si>
  <si>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</si>
  <si>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</si>
  <si>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</si>
  <si>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</si>
  <si>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</si>
  <si>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</si>
  <si>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</si>
  <si>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</si>
  <si>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</si>
  <si>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</si>
  <si>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</si>
  <si>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</si>
  <si>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</si>
  <si>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</si>
  <si>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</si>
  <si>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</si>
  <si>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</si>
  <si>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</si>
  <si>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</si>
  <si>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</si>
  <si>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</si>
  <si>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</si>
  <si>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</si>
  <si>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</si>
  <si>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</si>
  <si>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</si>
  <si>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</si>
  <si>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</si>
  <si>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</si>
  <si>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</si>
  <si>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</si>
  <si>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</si>
  <si>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</si>
  <si>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</si>
  <si>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</si>
  <si>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</si>
  <si>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</si>
  <si>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</si>
  <si>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</si>
  <si>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</si>
  <si>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</si>
  <si>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</si>
  <si>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</si>
  <si>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</si>
  <si>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</si>
  <si>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</si>
  <si>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</si>
  <si>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</si>
  <si>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</si>
  <si>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</si>
  <si>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</si>
  <si>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</si>
  <si>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</si>
  <si>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</si>
  <si>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</si>
  <si>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</si>
  <si>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</si>
  <si>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</si>
  <si>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</si>
  <si>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</si>
  <si>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</si>
  <si>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</si>
  <si>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</si>
  <si>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</si>
  <si>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</si>
  <si>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</si>
  <si>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</si>
  <si>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</si>
  <si>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</si>
  <si>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</si>
  <si>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</si>
  <si>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</si>
  <si>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</si>
  <si>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</si>
  <si>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</si>
  <si>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</si>
  <si>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</si>
  <si>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</si>
  <si>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</si>
  <si>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</si>
  <si>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</si>
  <si>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</si>
  <si>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</si>
  <si>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</si>
  <si>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</si>
  <si>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</si>
  <si>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</si>
  <si>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</si>
  <si>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</si>
  <si>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</si>
  <si>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</si>
  <si>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</si>
  <si>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</si>
  <si>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</si>
  <si>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</si>
  <si>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</si>
  <si>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</si>
  <si>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</si>
  <si>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</si>
  <si>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</si>
  <si>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</si>
  <si>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</si>
  <si>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</si>
  <si>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</si>
  <si>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</si>
  <si>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</si>
  <si>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</si>
  <si>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</si>
  <si>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</si>
  <si>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</si>
  <si>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</si>
  <si>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</si>
  <si>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</si>
  <si>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</si>
  <si>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</si>
  <si>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</si>
  <si>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</si>
  <si>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</si>
  <si>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</si>
  <si>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</si>
  <si>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</si>
  <si>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</si>
  <si>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</si>
  <si>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</si>
  <si>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</si>
  <si>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</si>
  <si>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</si>
  <si>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</si>
  <si>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</si>
  <si>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</si>
  <si>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</si>
  <si>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</si>
  <si>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</si>
  <si>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</si>
  <si>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</si>
  <si>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</si>
  <si>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</si>
  <si>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</si>
  <si>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</si>
  <si>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</si>
  <si>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</si>
  <si>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</si>
  <si>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</si>
  <si>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</si>
  <si>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</si>
  <si>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</si>
  <si>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</si>
  <si>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</si>
  <si>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</si>
  <si>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</si>
  <si>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</si>
  <si>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</si>
  <si>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</si>
  <si>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</si>
  <si>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</si>
  <si>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</si>
  <si>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</si>
  <si>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</si>
  <si>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</si>
  <si>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</si>
  <si>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</si>
  <si>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</si>
  <si>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</si>
  <si>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</si>
  <si>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</si>
  <si>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</si>
  <si>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</si>
  <si>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</si>
  <si>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</si>
  <si>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</si>
  <si>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</si>
  <si>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</si>
  <si>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</si>
  <si>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</si>
  <si>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</si>
  <si>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</si>
  <si>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</si>
  <si>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</si>
  <si>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</si>
  <si>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</si>
  <si>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</si>
  <si>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</si>
  <si>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</si>
  <si>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</si>
  <si>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</si>
  <si>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</si>
  <si>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</si>
  <si>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</si>
  <si>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</si>
  <si>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</si>
  <si>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</si>
  <si>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</si>
  <si>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</si>
  <si>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</si>
  <si>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</si>
  <si>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</si>
  <si>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</si>
  <si>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</si>
  <si>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</si>
  <si>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</si>
  <si>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</si>
  <si>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</si>
  <si>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</si>
  <si>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</si>
  <si>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</si>
  <si>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</si>
  <si>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</si>
  <si>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</si>
  <si>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</si>
  <si>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</si>
  <si>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</si>
  <si>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</si>
  <si>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</si>
  <si>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</si>
  <si>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</si>
  <si>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</si>
  <si>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</si>
  <si>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</si>
  <si>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</si>
  <si>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</si>
  <si>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</si>
  <si>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</si>
  <si>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</si>
  <si>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</si>
  <si>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</si>
  <si>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</si>
  <si>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</si>
  <si>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</si>
  <si>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</si>
  <si>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</si>
  <si>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</si>
  <si>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</si>
  <si>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</si>
  <si>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</si>
  <si>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</si>
  <si>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</si>
  <si>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</si>
  <si>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</si>
  <si>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</si>
  <si>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</si>
  <si>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</si>
  <si>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</si>
  <si>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</si>
  <si>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</si>
  <si>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</si>
  <si>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</si>
  <si>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</si>
  <si>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</si>
  <si>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</si>
  <si>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</si>
  <si>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</si>
  <si>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</si>
  <si>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</si>
  <si>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</si>
  <si>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</si>
  <si>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</si>
  <si>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</si>
  <si>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</si>
  <si>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</si>
  <si>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</si>
  <si>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</si>
  <si>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</si>
  <si>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</si>
  <si>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</si>
  <si>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</si>
  <si>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</si>
  <si>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</si>
  <si>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</si>
  <si>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</si>
  <si>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</si>
  <si>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</si>
  <si>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</si>
  <si>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</si>
  <si>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</si>
  <si>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</si>
  <si>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</si>
  <si>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</si>
  <si>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</si>
  <si>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</si>
  <si>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</si>
  <si>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</si>
  <si>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</si>
  <si>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</si>
  <si>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</si>
  <si>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</si>
  <si>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</si>
  <si>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</si>
  <si>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</si>
  <si>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</si>
  <si>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</si>
  <si>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</si>
  <si>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</si>
  <si>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</si>
  <si>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</si>
  <si>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</si>
  <si>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</si>
  <si>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</si>
  <si>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</si>
  <si>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</si>
  <si>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</si>
  <si>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</si>
  <si>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</si>
  <si>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</si>
  <si>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</si>
  <si>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</si>
  <si>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</si>
  <si>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</si>
  <si>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</si>
  <si>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</si>
  <si>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</si>
  <si>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</si>
  <si>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</si>
  <si>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</si>
  <si>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</si>
  <si>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</si>
  <si>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</si>
  <si>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</si>
  <si>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</si>
  <si>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</si>
  <si>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</si>
  <si>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</si>
  <si>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</si>
  <si>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</si>
  <si>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</si>
  <si>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</si>
  <si>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</si>
  <si>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</si>
  <si>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</si>
  <si>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</si>
  <si>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</si>
  <si>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</si>
  <si>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</si>
  <si>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</si>
  <si>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</si>
  <si>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</si>
  <si>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</si>
  <si>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</si>
  <si>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</si>
  <si>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</si>
  <si>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</si>
  <si>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</si>
  <si>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</si>
  <si>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</si>
  <si>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</si>
  <si>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</si>
  <si>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</si>
  <si>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</si>
  <si>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</si>
  <si>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</si>
  <si>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</si>
  <si>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</si>
  <si>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</si>
  <si>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</si>
  <si>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</si>
  <si>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</si>
  <si>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</si>
  <si>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</si>
  <si>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</si>
  <si>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</si>
  <si>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</si>
  <si>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</si>
  <si>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</si>
  <si>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</si>
  <si>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</si>
  <si>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</si>
  <si>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</si>
  <si>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</si>
  <si>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</si>
  <si>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</si>
  <si>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</si>
  <si>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</si>
  <si>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</si>
  <si>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</si>
  <si>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</si>
  <si>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</si>
  <si>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</si>
  <si>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</si>
  <si>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</si>
  <si>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</si>
  <si>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</si>
  <si>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</si>
  <si>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</si>
  <si>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</si>
  <si>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</si>
  <si>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</si>
  <si>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</si>
  <si>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</si>
  <si>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</si>
  <si>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</si>
  <si>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</si>
  <si>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</si>
  <si>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</si>
  <si>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</si>
  <si>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</si>
  <si>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</si>
  <si>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</si>
  <si>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</si>
  <si>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</si>
  <si>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</si>
  <si>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</si>
  <si>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</si>
  <si>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</si>
  <si>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</si>
  <si>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</si>
  <si>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</si>
  <si>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</si>
  <si>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</si>
  <si>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</si>
  <si>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</si>
  <si>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</si>
  <si>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</si>
  <si>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</si>
  <si>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</si>
  <si>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</si>
  <si>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</si>
  <si>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</si>
  <si>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</si>
  <si>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</si>
  <si>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</si>
  <si>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</si>
  <si>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</si>
  <si>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</si>
  <si>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</si>
  <si>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</si>
  <si>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</si>
  <si>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</si>
  <si>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</si>
  <si>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</si>
  <si>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</si>
  <si>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</si>
  <si>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</si>
  <si>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</si>
  <si>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</si>
  <si>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</si>
  <si>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</si>
  <si>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</si>
  <si>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</si>
  <si>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</si>
  <si>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</si>
  <si>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</si>
  <si>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</si>
  <si>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</si>
  <si>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</si>
  <si>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</si>
  <si>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</si>
  <si>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</si>
  <si>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</si>
  <si>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</si>
  <si>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</si>
  <si>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</si>
  <si>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</si>
  <si>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</si>
  <si>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</si>
  <si>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</si>
  <si>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</si>
  <si>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</si>
  <si>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</si>
  <si>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</si>
  <si>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</si>
  <si>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</si>
  <si>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</si>
  <si>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</si>
  <si>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</si>
  <si>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</si>
  <si>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</si>
  <si>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</si>
  <si>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</si>
  <si>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</si>
  <si>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</si>
  <si>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</si>
  <si>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</si>
  <si>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</si>
  <si>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</si>
  <si>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</si>
  <si>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</si>
  <si>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</si>
  <si>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</si>
  <si>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</si>
  <si>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</si>
  <si>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</si>
  <si>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</si>
  <si>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</si>
  <si>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</si>
  <si>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</si>
  <si>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</si>
  <si>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</si>
  <si>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</si>
  <si>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</si>
  <si>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</si>
  <si>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</si>
  <si>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</si>
  <si>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</si>
  <si>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</si>
  <si>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</si>
  <si>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</si>
  <si>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</si>
  <si>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</si>
  <si>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</si>
  <si>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</si>
  <si>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</si>
  <si>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</si>
  <si>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</si>
  <si>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</si>
  <si>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</si>
  <si>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</si>
  <si>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</si>
  <si>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</si>
  <si>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</si>
  <si>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</si>
  <si>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</si>
  <si>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</si>
  <si>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</si>
  <si>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</si>
  <si>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</si>
  <si>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</si>
  <si>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</si>
  <si>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</si>
  <si>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</si>
  <si>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</si>
  <si>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</si>
  <si>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</si>
  <si>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</si>
  <si>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</si>
  <si>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</si>
  <si>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</si>
  <si>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</si>
  <si>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</si>
  <si>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</si>
  <si>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</si>
  <si>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</si>
  <si>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</si>
  <si>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</si>
  <si>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</si>
  <si>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</si>
  <si>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</si>
  <si>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</si>
  <si>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</si>
  <si>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</si>
  <si>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</si>
  <si>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</si>
  <si>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</si>
  <si>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</si>
  <si>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</si>
  <si>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</si>
  <si>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</si>
  <si>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</si>
  <si>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</si>
  <si>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</si>
  <si>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</si>
  <si>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</si>
  <si>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</si>
  <si>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</si>
  <si>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</si>
  <si>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</si>
  <si>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</si>
  <si>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</si>
  <si>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</si>
  <si>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</si>
  <si>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</si>
  <si>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</si>
  <si>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</si>
  <si>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</si>
  <si>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</si>
  <si>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</si>
  <si>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</si>
  <si>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</si>
  <si>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</si>
  <si>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</si>
  <si>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</si>
  <si>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</si>
  <si>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</si>
  <si>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</si>
  <si>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</si>
  <si>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</si>
  <si>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</si>
  <si>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</si>
  <si>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</si>
  <si>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</si>
  <si>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</si>
  <si>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</si>
  <si>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</si>
  <si>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</si>
  <si>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</si>
  <si>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</si>
  <si>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</si>
  <si>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</si>
  <si>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</si>
  <si>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</si>
  <si>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</si>
  <si>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</si>
  <si>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</si>
  <si>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</si>
  <si>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</si>
  <si>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</si>
  <si>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</si>
  <si>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</si>
  <si>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</si>
  <si>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</si>
  <si>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</si>
  <si>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</si>
  <si>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</si>
  <si>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</si>
  <si>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</si>
  <si>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</si>
  <si>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</si>
  <si>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</si>
  <si>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</si>
  <si>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</si>
  <si>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</si>
  <si>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</si>
  <si>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</si>
  <si>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</si>
  <si>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</si>
  <si>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</si>
  <si>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</si>
  <si>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</si>
  <si>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</si>
  <si>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</si>
  <si>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</si>
  <si>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</si>
  <si>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</si>
  <si>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</si>
  <si>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</si>
  <si>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</si>
  <si>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</si>
  <si>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</si>
  <si>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</si>
  <si>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</si>
  <si>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</si>
  <si>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</si>
  <si>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</si>
  <si>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</si>
  <si>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</si>
  <si>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</si>
  <si>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</si>
  <si>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</si>
  <si>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</si>
  <si>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</si>
  <si>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</si>
  <si>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</si>
  <si>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</si>
  <si>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</si>
  <si>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</si>
  <si>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</si>
  <si>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</si>
  <si>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</si>
  <si>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</si>
  <si>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</si>
  <si>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</si>
  <si>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</si>
  <si>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</si>
  <si>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</si>
  <si>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</si>
  <si>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</si>
  <si>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</si>
  <si>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</si>
  <si>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</si>
  <si>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</si>
  <si>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</si>
  <si>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</si>
  <si>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</si>
  <si>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</si>
  <si>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</si>
  <si>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</si>
  <si>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</si>
  <si>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</si>
  <si>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</si>
  <si>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</si>
  <si>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</si>
  <si>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</si>
  <si>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</si>
  <si>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</si>
  <si>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</si>
  <si>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</si>
  <si>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</si>
  <si>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</si>
  <si>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</si>
  <si>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</si>
  <si>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</si>
  <si>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</si>
  <si>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</si>
  <si>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</si>
  <si>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</si>
  <si>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</si>
  <si>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</si>
  <si>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</si>
  <si>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</si>
  <si>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</si>
  <si>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</si>
  <si>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</si>
  <si>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</si>
  <si>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</si>
  <si>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</si>
  <si>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</si>
  <si>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</si>
  <si>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</si>
  <si>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</si>
  <si>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</si>
  <si>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</si>
  <si>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</si>
  <si>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</si>
  <si>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</si>
  <si>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</si>
  <si>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</si>
  <si>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</si>
  <si>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</si>
  <si>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</si>
  <si>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</si>
  <si>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</si>
  <si>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</si>
  <si>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</si>
  <si>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</si>
  <si>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</si>
  <si>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</si>
  <si>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</si>
  <si>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</si>
  <si>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</si>
  <si>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</si>
  <si>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</si>
  <si>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</si>
  <si>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</si>
  <si>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</si>
  <si>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</si>
  <si>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</si>
  <si>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</si>
  <si>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</si>
  <si>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</si>
  <si>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</si>
  <si>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</si>
  <si>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</si>
  <si>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</si>
  <si>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</si>
  <si>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</si>
  <si>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</si>
  <si>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</si>
  <si>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</si>
  <si>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</si>
  <si>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</si>
  <si>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</si>
  <si>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</si>
  <si>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</si>
  <si>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</si>
  <si>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</si>
  <si>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</si>
  <si>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</si>
  <si>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</si>
  <si>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</si>
  <si>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</si>
  <si>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</si>
  <si>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</si>
  <si>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</si>
  <si>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</si>
  <si>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</si>
  <si>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</si>
  <si>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</si>
  <si>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</si>
  <si>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</si>
  <si>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</si>
  <si>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</si>
  <si>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</si>
  <si>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</si>
  <si>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</si>
  <si>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</si>
  <si>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</si>
  <si>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</si>
  <si>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</si>
  <si>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</si>
  <si>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</si>
  <si>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</si>
  <si>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</si>
  <si>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</si>
  <si>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</si>
  <si>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</si>
  <si>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</si>
  <si>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</si>
  <si>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</si>
  <si>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</si>
  <si>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</si>
  <si>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</si>
  <si>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</si>
  <si>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</si>
  <si>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</si>
  <si>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</si>
  <si>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</si>
  <si>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</si>
  <si>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</si>
  <si>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</si>
  <si>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</si>
  <si>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</si>
  <si>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</si>
  <si>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</si>
  <si>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</si>
  <si>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</si>
  <si>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</si>
  <si>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</si>
  <si>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</si>
  <si>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</si>
  <si>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</si>
  <si>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</si>
  <si>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</si>
  <si>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</si>
  <si>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</si>
  <si>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</si>
  <si>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</si>
  <si>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</si>
  <si>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</si>
  <si>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</si>
  <si>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</si>
  <si>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</si>
  <si>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</si>
  <si>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</si>
  <si>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</si>
  <si>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</si>
  <si>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</si>
  <si>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</si>
  <si>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</si>
  <si>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</si>
  <si>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</si>
  <si>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</si>
  <si>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</si>
  <si>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</si>
  <si>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</si>
  <si>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</si>
  <si>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</si>
  <si>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</si>
  <si>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</si>
  <si>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</si>
  <si>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</si>
  <si>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</si>
  <si>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</si>
  <si>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</si>
  <si>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</si>
  <si>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</si>
  <si>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</si>
  <si>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</si>
  <si>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</si>
  <si>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</si>
  <si>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</si>
  <si>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</si>
  <si>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</si>
  <si>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</si>
  <si>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</si>
  <si>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</si>
  <si>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</si>
  <si>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</si>
  <si>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</si>
  <si>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</si>
  <si>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</si>
  <si>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</si>
  <si>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</si>
  <si>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</si>
  <si>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</si>
  <si>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</si>
  <si>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</si>
  <si>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</si>
  <si>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</si>
  <si>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</si>
  <si>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</si>
  <si>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</si>
  <si>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</si>
  <si>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</si>
  <si>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</si>
  <si>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</si>
  <si>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</si>
  <si>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</si>
  <si>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</si>
  <si>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</si>
  <si>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</si>
  <si>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</si>
  <si>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</si>
  <si>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</si>
  <si>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</si>
  <si>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</si>
  <si>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</si>
  <si>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</si>
  <si>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</si>
  <si>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</si>
  <si>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</si>
  <si>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</si>
  <si>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</si>
  <si>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</si>
  <si>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</si>
  <si>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</si>
  <si>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</si>
  <si>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</si>
  <si>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</si>
  <si>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</si>
  <si>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</si>
  <si>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</si>
  <si>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</si>
  <si>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</si>
  <si>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</si>
  <si>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</si>
  <si>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</si>
  <si>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</si>
  <si>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</si>
  <si>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</si>
  <si>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</si>
  <si>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</si>
  <si>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</si>
  <si>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</si>
  <si>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</si>
  <si>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</si>
  <si>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</si>
  <si>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</si>
  <si>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</si>
  <si>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</si>
  <si>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</si>
  <si>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</si>
  <si>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</si>
  <si>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</si>
  <si>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</si>
  <si>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</si>
  <si>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</si>
  <si>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</si>
  <si>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</si>
  <si>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</si>
  <si>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</si>
  <si>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</si>
  <si>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</si>
  <si>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</si>
  <si>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</si>
  <si>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</si>
  <si>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</si>
  <si>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</si>
  <si>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</si>
  <si>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</si>
  <si>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</si>
  <si>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</si>
  <si>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</si>
  <si>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</si>
  <si>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</si>
  <si>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</si>
  <si>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</si>
  <si>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</si>
  <si>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</si>
  <si>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</si>
  <si>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</si>
  <si>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</si>
  <si>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</si>
  <si>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</si>
  <si>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</si>
  <si>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</si>
  <si>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</si>
  <si>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</si>
  <si>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</si>
  <si>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</si>
  <si>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</si>
  <si>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</si>
  <si>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</si>
  <si>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</si>
  <si>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</si>
  <si>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</si>
  <si>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</si>
  <si>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</si>
  <si>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</si>
  <si>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</si>
  <si>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</si>
  <si>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</si>
  <si>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</si>
  <si>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</si>
  <si>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</si>
  <si>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</si>
  <si>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</si>
  <si>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</si>
  <si>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</si>
  <si>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</si>
  <si>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</si>
  <si>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</si>
  <si>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</si>
  <si>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</si>
  <si>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</si>
  <si>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</si>
  <si>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</si>
  <si>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</si>
  <si>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</si>
  <si>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</si>
  <si>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</si>
  <si>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</si>
  <si>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</si>
  <si>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</si>
  <si>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</si>
  <si>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</si>
  <si>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</si>
  <si>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</si>
  <si>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</si>
  <si>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</si>
  <si>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</si>
  <si>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</si>
  <si>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</si>
  <si>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</si>
  <si>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</si>
  <si>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</si>
  <si>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</si>
  <si>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</si>
  <si>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</si>
  <si>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</si>
  <si>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</si>
  <si>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</si>
  <si>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</si>
  <si>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</si>
  <si>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</si>
  <si>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</si>
  <si>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</si>
  <si>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</si>
  <si>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</si>
  <si>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</si>
  <si>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</si>
  <si>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</si>
  <si>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</si>
  <si>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</si>
  <si>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</si>
  <si>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</si>
  <si>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</si>
  <si>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</si>
  <si>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</si>
  <si>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</si>
  <si>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</si>
  <si>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</si>
  <si>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</si>
  <si>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</si>
  <si>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</si>
  <si>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</si>
  <si>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</si>
  <si>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</si>
  <si>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</si>
  <si>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</si>
  <si>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</si>
  <si>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</si>
  <si>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</si>
  <si>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</si>
  <si>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</si>
  <si>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</si>
  <si>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</si>
  <si>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</si>
  <si>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</si>
  <si>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</si>
  <si>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</si>
  <si>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</si>
  <si>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</si>
  <si>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</si>
  <si>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</si>
  <si>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</si>
  <si>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</si>
  <si>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</si>
  <si>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</si>
  <si>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</si>
  <si>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</si>
  <si>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</si>
  <si>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</si>
  <si>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</si>
  <si>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</si>
  <si>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</si>
  <si>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</si>
  <si>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</si>
  <si>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</si>
  <si>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</si>
  <si>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</si>
  <si>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</si>
  <si>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</si>
  <si>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</si>
  <si>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</si>
  <si>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</si>
  <si>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</si>
  <si>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</si>
  <si>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</si>
  <si>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</si>
  <si>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</si>
  <si>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</si>
  <si>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</si>
  <si>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</si>
  <si>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</si>
  <si>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</si>
  <si>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</si>
  <si>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</si>
  <si>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</si>
  <si>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</si>
  <si>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</si>
  <si>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</si>
  <si>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</si>
  <si>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</si>
  <si>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</si>
  <si>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</si>
  <si>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</si>
  <si>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</si>
  <si>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</si>
  <si>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</si>
  <si>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</si>
  <si>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</si>
  <si>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</si>
  <si>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</si>
  <si>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</si>
  <si>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</si>
  <si>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</si>
  <si>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</si>
  <si>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</si>
  <si>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</si>
  <si>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</si>
  <si>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</si>
  <si>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</si>
  <si>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</si>
  <si>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</si>
  <si>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</si>
  <si>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</si>
  <si>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</si>
  <si>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</si>
  <si>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</si>
  <si>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</si>
  <si>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</si>
  <si>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</si>
  <si>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</si>
  <si>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</si>
  <si>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</si>
  <si>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</si>
  <si>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</si>
  <si>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</si>
  <si>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</si>
  <si>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</si>
  <si>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</si>
  <si>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</si>
  <si>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</si>
  <si>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</si>
  <si>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</si>
  <si>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</si>
  <si>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</si>
  <si>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</si>
  <si>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</si>
  <si>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</si>
  <si>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</si>
  <si>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</si>
  <si>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</si>
  <si>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</si>
  <si>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</si>
  <si>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</si>
  <si>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</si>
  <si>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</si>
  <si>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</si>
  <si>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</si>
  <si>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</si>
  <si>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</si>
  <si>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</si>
  <si>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</si>
  <si>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</si>
  <si>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</si>
  <si>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</si>
  <si>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</si>
  <si>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</si>
  <si>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</si>
  <si>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</si>
  <si>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</si>
  <si>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</si>
  <si>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</si>
  <si>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</si>
  <si>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</si>
  <si>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</si>
  <si>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</si>
  <si>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</si>
  <si>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</si>
  <si>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</si>
  <si>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</si>
  <si>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</si>
  <si>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</si>
  <si>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</si>
  <si>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</si>
  <si>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</si>
  <si>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</si>
  <si>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</si>
  <si>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</si>
  <si>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</si>
  <si>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</si>
  <si>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</si>
  <si>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</si>
  <si>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</si>
  <si>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</si>
  <si>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</si>
  <si>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</si>
  <si>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</si>
  <si>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</si>
  <si>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</si>
  <si>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</si>
  <si>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</si>
  <si>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</si>
  <si>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</si>
  <si>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</si>
  <si>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</si>
  <si>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</si>
  <si>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</si>
  <si>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</si>
  <si>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</si>
  <si>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</si>
  <si>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</si>
  <si>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</si>
  <si>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</si>
  <si>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</si>
  <si>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</si>
  <si>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</si>
  <si>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</si>
  <si>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</si>
  <si>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</si>
  <si>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</si>
  <si>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</si>
  <si>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</si>
  <si>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</si>
  <si>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</si>
  <si>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</si>
  <si>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</si>
  <si>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</si>
  <si>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</si>
  <si>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</si>
  <si>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</si>
  <si>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</si>
  <si>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</si>
  <si>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</si>
  <si>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</si>
  <si>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</si>
  <si>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</si>
  <si>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</si>
  <si>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</si>
  <si>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</si>
  <si>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</si>
  <si>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</si>
  <si>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</si>
  <si>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</si>
  <si>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</si>
  <si>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</si>
  <si>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</si>
  <si>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</si>
  <si>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</si>
  <si>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</si>
  <si>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</si>
  <si>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</si>
  <si>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</si>
  <si>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</si>
  <si>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</si>
  <si>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</si>
  <si>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</si>
  <si>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</si>
  <si>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</si>
  <si>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</si>
  <si>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</si>
  <si>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</si>
  <si>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</si>
  <si>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</si>
  <si>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</si>
  <si>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</si>
  <si>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</si>
  <si>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</si>
  <si>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</si>
  <si>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</si>
  <si>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</si>
  <si>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</si>
  <si>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</si>
  <si>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</si>
  <si>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</si>
  <si>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</si>
  <si>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</si>
  <si>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</si>
  <si>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</si>
  <si>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</si>
  <si>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</si>
  <si>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</si>
  <si>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</si>
  <si>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</si>
  <si>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</si>
  <si>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</si>
  <si>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</si>
  <si>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</si>
  <si>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</si>
  <si>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</si>
  <si>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</si>
  <si>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</si>
  <si>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</si>
  <si>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</si>
  <si>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</si>
  <si>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</si>
  <si>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</si>
  <si>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</si>
  <si>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</si>
  <si>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</si>
  <si>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</si>
  <si>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</si>
  <si>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</si>
  <si>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</si>
  <si>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</si>
  <si>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</si>
  <si>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</si>
  <si>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</si>
  <si>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</si>
  <si>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</si>
  <si>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</si>
  <si>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</si>
  <si>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</si>
  <si>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</si>
  <si>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</si>
  <si>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</si>
  <si>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</si>
  <si>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</si>
  <si>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</si>
  <si>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</si>
  <si>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</si>
  <si>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</si>
  <si>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</si>
  <si>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</si>
  <si>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</si>
  <si>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</si>
  <si>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</si>
  <si>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</si>
  <si>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</si>
  <si>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</si>
  <si>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</si>
  <si>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</si>
  <si>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</si>
  <si>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</si>
  <si>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</si>
  <si>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</si>
  <si>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</si>
  <si>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</si>
  <si>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</si>
  <si>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</si>
  <si>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</si>
  <si>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</si>
  <si>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</si>
  <si>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</si>
  <si>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</si>
  <si>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</si>
  <si>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</si>
  <si>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</si>
  <si>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</si>
  <si>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</si>
  <si>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</si>
  <si>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</si>
  <si>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</si>
  <si>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</si>
  <si>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</si>
  <si>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</si>
  <si>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</si>
  <si>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</si>
  <si>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</si>
  <si>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</si>
  <si>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</si>
  <si>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</si>
  <si>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</si>
  <si>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</si>
  <si>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</si>
  <si>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</si>
  <si>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</si>
  <si>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</si>
  <si>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</si>
  <si>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</si>
  <si>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</si>
  <si>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</si>
  <si>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</si>
  <si>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</si>
  <si>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</si>
  <si>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</si>
  <si>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</si>
  <si>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</si>
  <si>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</si>
  <si>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</si>
  <si>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</si>
  <si>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</si>
  <si>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</si>
  <si>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</si>
  <si>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</si>
  <si>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</si>
  <si>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</si>
  <si>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</si>
  <si>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</si>
  <si>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</si>
  <si>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</si>
  <si>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</si>
  <si>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</si>
  <si>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</si>
  <si>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</si>
  <si>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</si>
  <si>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</si>
  <si>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</si>
  <si>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</si>
  <si>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</si>
  <si>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</si>
  <si>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</si>
  <si>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</si>
  <si>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</si>
  <si>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</si>
  <si>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</si>
  <si>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</si>
  <si>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</si>
  <si>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</si>
  <si>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</si>
  <si>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</si>
  <si>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</si>
  <si>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</si>
  <si>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</si>
  <si>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</si>
  <si>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</si>
  <si>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</si>
  <si>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</si>
  <si>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</si>
  <si>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</si>
  <si>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</si>
  <si>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</si>
  <si>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</si>
  <si>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</si>
  <si>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</si>
  <si>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</si>
  <si>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</si>
  <si>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</si>
  <si>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</si>
  <si>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</si>
  <si>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</si>
  <si>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</si>
  <si>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</si>
  <si>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</si>
  <si>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</si>
  <si>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</si>
  <si>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</si>
  <si>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</si>
  <si>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</si>
  <si>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</si>
  <si>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</si>
  <si>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</si>
  <si>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</si>
  <si>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</si>
  <si>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</si>
  <si>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</si>
  <si>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</si>
  <si>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</si>
  <si>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</si>
  <si>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</si>
  <si>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</si>
  <si>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</si>
  <si>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</si>
  <si>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</si>
  <si>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</si>
  <si>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</si>
  <si>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</si>
  <si>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</si>
  <si>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</si>
  <si>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</si>
  <si>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</si>
  <si>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</si>
  <si>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</si>
  <si>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</si>
  <si>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</si>
  <si>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</si>
  <si>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</si>
  <si>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</si>
  <si>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</si>
  <si>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</si>
  <si>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</si>
  <si>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</si>
  <si>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</si>
  <si>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</si>
  <si>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</si>
  <si>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</si>
  <si>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</si>
  <si>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</si>
  <si>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</si>
  <si>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</si>
  <si>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</si>
  <si>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</si>
  <si>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</si>
  <si>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</si>
  <si>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</si>
  <si>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</si>
  <si>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</si>
  <si>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</si>
  <si>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</si>
  <si>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</si>
  <si>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</si>
  <si>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</si>
  <si>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</si>
  <si>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</si>
  <si>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</si>
  <si>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</si>
  <si>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</si>
  <si>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</si>
  <si>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</si>
  <si>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</si>
  <si>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</si>
  <si>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</si>
  <si>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</si>
  <si>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</si>
  <si>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</si>
  <si>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</si>
  <si>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</si>
  <si>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</si>
  <si>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</si>
  <si>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</si>
  <si>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</si>
  <si>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</si>
  <si>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</si>
  <si>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</si>
  <si>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</si>
  <si>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</si>
  <si>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</si>
  <si>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</si>
  <si>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</si>
  <si>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</si>
  <si>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</si>
  <si>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</si>
  <si>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</si>
  <si>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</si>
  <si>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</si>
  <si>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</si>
  <si>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</si>
  <si>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</si>
  <si>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</si>
  <si>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</si>
  <si>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</si>
  <si>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</si>
  <si>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</si>
  <si>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</si>
  <si>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</si>
  <si>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</si>
  <si>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</si>
  <si>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</si>
  <si>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</si>
  <si>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</si>
  <si>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</si>
  <si>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</si>
  <si>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</si>
  <si>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</si>
  <si>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</si>
  <si>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</si>
  <si>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</si>
  <si>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</si>
  <si>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</si>
  <si>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</si>
  <si>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</si>
  <si>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</si>
  <si>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</si>
  <si>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</si>
  <si>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</si>
  <si>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</si>
  <si>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</si>
  <si>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</si>
  <si>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</si>
  <si>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</si>
  <si>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</si>
  <si>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</si>
  <si>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</si>
  <si>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</si>
  <si>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</si>
  <si>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</si>
  <si>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</si>
  <si>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</si>
  <si>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</si>
  <si>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</si>
  <si>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</si>
  <si>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</si>
  <si>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</si>
  <si>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</si>
  <si>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</si>
  <si>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</si>
  <si>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</si>
  <si>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</si>
  <si>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</si>
  <si>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</si>
  <si>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</si>
  <si>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</si>
  <si>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</si>
  <si>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</si>
  <si>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</si>
  <si>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</si>
  <si>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</si>
  <si>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</si>
  <si>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</si>
  <si>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</si>
  <si>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</si>
  <si>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</si>
  <si>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</si>
  <si>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</si>
  <si>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</si>
  <si>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</si>
  <si>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</si>
  <si>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</si>
  <si>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</si>
  <si>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</si>
  <si>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</si>
  <si>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</si>
  <si>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</si>
  <si>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</si>
  <si>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</si>
  <si>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</si>
  <si>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</si>
  <si>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</si>
  <si>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</si>
  <si>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</si>
  <si>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</si>
  <si>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</si>
  <si>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</si>
  <si>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</si>
  <si>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</si>
  <si>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</si>
  <si>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</si>
  <si>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</si>
  <si>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</si>
  <si>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</si>
  <si>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</si>
  <si>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</si>
  <si>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</si>
  <si>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</si>
  <si>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</si>
  <si>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</si>
  <si>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</si>
  <si>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</si>
  <si>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</si>
  <si>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</si>
  <si>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</si>
  <si>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</si>
  <si>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</si>
  <si>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</si>
  <si>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</si>
  <si>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</si>
  <si>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</si>
  <si>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</si>
  <si>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</si>
  <si>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</si>
  <si>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</si>
  <si>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</si>
  <si>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</si>
  <si>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</si>
  <si>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</si>
  <si>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</si>
  <si>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</si>
  <si>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</si>
  <si>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</si>
  <si>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</si>
  <si>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</si>
  <si>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</si>
  <si>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</si>
  <si>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</si>
  <si>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</si>
  <si>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</si>
  <si>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</si>
  <si>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</si>
  <si>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</si>
  <si>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</si>
  <si>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</si>
  <si>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</si>
  <si>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</si>
  <si>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</si>
  <si>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</si>
  <si>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</si>
  <si>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</si>
  <si>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</si>
  <si>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</si>
  <si>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</si>
  <si>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</si>
  <si>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</si>
  <si>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</si>
  <si>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</si>
  <si>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</si>
  <si>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</si>
  <si>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</si>
  <si>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</si>
  <si>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</si>
  <si>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</si>
  <si>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</si>
  <si>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</si>
  <si>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</si>
  <si>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</si>
  <si>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</si>
  <si>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</si>
  <si>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</si>
  <si>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</si>
  <si>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</si>
  <si>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</si>
  <si>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</si>
  <si>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</si>
  <si>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</si>
  <si>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</si>
  <si>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</si>
  <si>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</si>
  <si>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</si>
  <si>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</si>
  <si>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</si>
  <si>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</si>
  <si>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</si>
  <si>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</si>
  <si>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</si>
  <si>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</si>
  <si>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</si>
  <si>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</si>
  <si>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</si>
  <si>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</si>
  <si>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</si>
  <si>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</si>
  <si>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</si>
  <si>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</si>
  <si>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</si>
  <si>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</si>
  <si>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</si>
  <si>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</si>
  <si>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</si>
  <si>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</si>
  <si>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</si>
  <si>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</si>
  <si>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</si>
  <si>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</si>
  <si>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</si>
  <si>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</si>
  <si>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</si>
  <si>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</si>
  <si>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</si>
  <si>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</si>
  <si>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</si>
  <si>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</si>
  <si>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</si>
  <si>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</si>
  <si>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</si>
  <si>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</si>
  <si>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</si>
  <si>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</si>
  <si>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</si>
  <si>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</si>
  <si>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</si>
  <si>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</si>
  <si>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</si>
  <si>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</si>
  <si>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</si>
  <si>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</si>
  <si>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</si>
  <si>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</si>
  <si>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</si>
  <si>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</si>
  <si>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</si>
  <si>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</si>
  <si>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</si>
  <si>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</si>
  <si>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</si>
  <si>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</si>
  <si>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</si>
  <si>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</si>
  <si>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</si>
  <si>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</si>
  <si>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</si>
  <si>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</si>
  <si>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</si>
  <si>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</si>
  <si>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</si>
  <si>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</si>
  <si>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</si>
  <si>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</si>
  <si>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</si>
  <si>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</si>
  <si>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</si>
  <si>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</si>
  <si>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</si>
  <si>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</si>
  <si>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</si>
  <si>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</si>
  <si>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</si>
  <si>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</si>
  <si>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</si>
  <si>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</si>
  <si>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</si>
  <si>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</si>
  <si>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</si>
  <si>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</si>
  <si>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</si>
  <si>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</si>
  <si>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</si>
  <si>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</si>
  <si>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</si>
  <si>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</si>
  <si>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</si>
  <si>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</si>
  <si>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</si>
  <si>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</si>
  <si>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</si>
  <si>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</si>
  <si>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</si>
  <si>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</si>
  <si>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</si>
  <si>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</si>
  <si>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</si>
  <si>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</si>
  <si>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</si>
  <si>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</si>
  <si>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</si>
  <si>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</si>
  <si>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</si>
  <si>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</si>
  <si>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</si>
  <si>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</si>
  <si>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</si>
  <si>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</si>
  <si>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</si>
  <si>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</si>
  <si>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</si>
  <si>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</si>
  <si>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</si>
  <si>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</si>
  <si>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</si>
  <si>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</si>
  <si>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</si>
  <si>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</si>
  <si>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</si>
  <si>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</si>
  <si>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</si>
  <si>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</si>
  <si>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</si>
  <si>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</si>
  <si>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</si>
  <si>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</si>
  <si>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</si>
  <si>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</si>
  <si>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</si>
  <si>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</si>
  <si>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</si>
  <si>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</si>
  <si>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</si>
  <si>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</si>
  <si>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</si>
  <si>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</si>
  <si>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</si>
  <si>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</si>
  <si>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</si>
  <si>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</si>
  <si>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</si>
  <si>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</si>
  <si>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</si>
  <si>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</si>
  <si>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</si>
  <si>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</si>
  <si>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</si>
  <si>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</si>
  <si>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</si>
  <si>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</si>
  <si>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</si>
  <si>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</si>
  <si>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</si>
  <si>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</si>
  <si>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</si>
  <si>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</si>
  <si>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</si>
  <si>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</si>
  <si>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</si>
  <si>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</si>
  <si>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</si>
  <si>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</si>
  <si>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</si>
  <si>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</si>
  <si>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</si>
  <si>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</si>
  <si>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</si>
  <si>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</si>
  <si>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</si>
  <si>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</si>
  <si>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</si>
  <si>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</si>
  <si>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</si>
  <si>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</si>
  <si>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</si>
  <si>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</si>
  <si>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</si>
  <si>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</si>
  <si>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</si>
  <si>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</si>
  <si>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</si>
  <si>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</si>
  <si>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</si>
  <si>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</si>
  <si>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</si>
  <si>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</si>
  <si>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</si>
  <si>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</si>
  <si>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</si>
  <si>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</si>
  <si>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</si>
  <si>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</si>
  <si>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</si>
  <si>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</si>
  <si>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</si>
  <si>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</si>
  <si>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</si>
  <si>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</si>
  <si>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</si>
  <si>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</si>
  <si>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</si>
  <si>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</si>
  <si>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</si>
  <si>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</si>
  <si>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</si>
  <si>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</si>
  <si>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</si>
  <si>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</si>
  <si>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</si>
  <si>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</si>
  <si>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</si>
  <si>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</si>
  <si>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</si>
  <si>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</si>
  <si>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</si>
  <si>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</si>
  <si>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</si>
  <si>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</si>
  <si>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</si>
  <si>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</si>
  <si>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</si>
  <si>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</si>
  <si>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</si>
  <si>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</si>
  <si>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</si>
  <si>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</si>
  <si>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</si>
  <si>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</si>
  <si>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</si>
  <si>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</si>
  <si>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</si>
  <si>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</si>
  <si>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</si>
  <si>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</si>
  <si>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</si>
  <si>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</si>
  <si>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</si>
  <si>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</si>
  <si>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</si>
  <si>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</si>
  <si>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</si>
  <si>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</si>
  <si>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</si>
  <si>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</si>
  <si>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</si>
  <si>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</si>
  <si>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</si>
  <si>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</si>
  <si>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</si>
  <si>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</si>
  <si>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</si>
  <si>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</si>
  <si>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</si>
  <si>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</si>
  <si>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</si>
  <si>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</si>
  <si>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</si>
  <si>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</si>
  <si>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</si>
  <si>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</si>
  <si>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</si>
  <si>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</si>
  <si>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</si>
  <si>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</si>
  <si>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</si>
  <si>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</si>
  <si>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</si>
  <si>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</si>
  <si>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</si>
  <si>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</si>
  <si>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</si>
  <si>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</si>
  <si>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</si>
  <si>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</si>
  <si>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</si>
  <si>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</si>
  <si>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</si>
  <si>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</si>
  <si>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</si>
  <si>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</si>
  <si>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</si>
  <si>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</si>
  <si>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</si>
  <si>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</si>
  <si>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</si>
  <si>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</si>
  <si>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</si>
  <si>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</si>
  <si>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</si>
  <si>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</si>
  <si>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</si>
  <si>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</si>
  <si>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</si>
  <si>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</si>
  <si>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</si>
  <si>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</si>
  <si>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</si>
  <si>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</si>
  <si>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</si>
  <si>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</si>
  <si>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</si>
  <si>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</si>
  <si>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</si>
  <si>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</si>
  <si>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</si>
  <si>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</si>
  <si>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</si>
  <si>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</si>
  <si>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</si>
  <si>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</si>
  <si>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</si>
  <si>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</si>
  <si>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</si>
  <si>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</si>
  <si>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</si>
  <si>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</si>
  <si>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</si>
  <si>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</si>
  <si>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</si>
  <si>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</si>
  <si>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</si>
  <si>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</si>
  <si>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</si>
  <si>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</si>
  <si>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</si>
  <si>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</si>
  <si>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</si>
  <si>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</si>
  <si>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</si>
  <si>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</si>
  <si>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</si>
  <si>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</si>
  <si>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</si>
  <si>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</si>
  <si>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</si>
  <si>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</si>
  <si>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</si>
  <si>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</si>
  <si>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</si>
  <si>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</si>
  <si>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</si>
  <si>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</si>
  <si>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</si>
  <si>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</si>
  <si>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</si>
  <si>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</si>
  <si>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</si>
  <si>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</si>
  <si>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</si>
  <si>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</si>
  <si>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</si>
  <si>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</si>
  <si>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</si>
  <si>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</si>
  <si>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</si>
  <si>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</si>
  <si>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</si>
  <si>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</si>
  <si>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</si>
  <si>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</si>
  <si>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</si>
  <si>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</si>
  <si>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</si>
  <si>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</si>
  <si>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</si>
  <si>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</si>
  <si>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</si>
  <si>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</si>
  <si>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</si>
  <si>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</si>
  <si>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</si>
  <si>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</si>
  <si>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</si>
  <si>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</si>
  <si>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</si>
  <si>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</si>
  <si>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</si>
  <si>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</si>
  <si>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</si>
  <si>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</si>
  <si>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</si>
  <si>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</si>
  <si>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</si>
  <si>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</si>
  <si>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</si>
  <si>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</si>
  <si>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</si>
  <si>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</si>
  <si>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</si>
  <si>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</si>
  <si>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</si>
  <si>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</si>
  <si>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</si>
  <si>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</si>
  <si>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</si>
  <si>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</si>
  <si>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</si>
  <si>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</si>
  <si>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</si>
  <si>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</si>
  <si>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</si>
  <si>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</si>
  <si>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</si>
  <si>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</si>
  <si>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</si>
  <si>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</si>
  <si>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</si>
  <si>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</si>
  <si>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</si>
  <si>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</si>
  <si>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</si>
  <si>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</si>
  <si>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</si>
  <si>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</si>
  <si>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</si>
  <si>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</si>
  <si>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</si>
  <si>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</si>
  <si>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</si>
  <si>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</si>
  <si>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</si>
  <si>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</si>
  <si>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</si>
  <si>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</si>
  <si>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</si>
  <si>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</si>
  <si>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</si>
  <si>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</si>
  <si>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</si>
  <si>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</si>
  <si>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</si>
  <si>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</si>
  <si>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</si>
  <si>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</si>
  <si>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</si>
  <si>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</si>
  <si>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</si>
  <si>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</si>
  <si>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</si>
  <si>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</si>
  <si>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</si>
  <si>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</si>
  <si>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</si>
  <si>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</si>
  <si>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</si>
  <si>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</si>
  <si>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</si>
  <si>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</si>
  <si>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</si>
  <si>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</si>
  <si>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</si>
  <si>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</si>
  <si>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</si>
  <si>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</si>
  <si>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</si>
  <si>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</si>
  <si>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</si>
  <si>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</si>
  <si>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</si>
  <si>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</si>
  <si>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</si>
  <si>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</si>
  <si>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</si>
  <si>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</si>
  <si>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</si>
  <si>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</si>
  <si>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</si>
  <si>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</si>
  <si>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</si>
  <si>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</si>
  <si>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</si>
  <si>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</si>
  <si>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</si>
  <si>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</si>
  <si>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</si>
  <si>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</si>
  <si>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</si>
  <si>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</si>
  <si>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</si>
  <si>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</si>
  <si>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</si>
  <si>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</si>
  <si>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</si>
  <si>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</si>
  <si>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</si>
  <si>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</si>
  <si>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</si>
  <si>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</si>
  <si>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</si>
  <si>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</si>
  <si>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</si>
  <si>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</si>
  <si>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</si>
  <si>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</si>
  <si>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</si>
  <si>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</si>
  <si>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</si>
  <si>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</si>
  <si>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</si>
  <si>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</si>
  <si>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</si>
  <si>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</si>
  <si>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</si>
  <si>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</si>
  <si>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</si>
  <si>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</si>
  <si>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</si>
  <si>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</si>
  <si>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</si>
  <si>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</si>
  <si>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</si>
  <si>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</si>
  <si>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</si>
  <si>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</si>
  <si>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</si>
  <si>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</si>
  <si>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</si>
  <si>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</si>
  <si>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</si>
  <si>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</si>
  <si>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</si>
  <si>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</si>
  <si>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</si>
  <si>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</si>
  <si>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</si>
  <si>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</si>
  <si>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</si>
  <si>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</si>
  <si>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</si>
  <si>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</si>
  <si>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</si>
  <si>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</si>
  <si>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</si>
  <si>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</si>
  <si>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</si>
  <si>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</si>
  <si>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</si>
  <si>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</si>
  <si>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</si>
  <si>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</si>
  <si>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</si>
  <si>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</si>
  <si>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</si>
  <si>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</si>
  <si>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</si>
  <si>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</si>
  <si>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</si>
  <si>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</si>
  <si>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</si>
  <si>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</si>
  <si>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</si>
  <si>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</si>
  <si>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</si>
  <si>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</si>
  <si>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</si>
  <si>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</si>
  <si>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</si>
  <si>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</si>
  <si>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</si>
  <si>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</si>
  <si>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</si>
  <si>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</si>
  <si>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</si>
  <si>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</si>
  <si>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</si>
  <si>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</si>
  <si>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</si>
  <si>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</si>
  <si>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</si>
  <si>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</si>
  <si>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</si>
  <si>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</si>
  <si>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</si>
  <si>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</si>
  <si>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</si>
  <si>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</si>
  <si>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</si>
  <si>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</si>
  <si>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</si>
  <si>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</si>
  <si>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</si>
  <si>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</si>
  <si>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</si>
  <si>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</si>
  <si>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</si>
  <si>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</si>
  <si>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</si>
  <si>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</si>
  <si>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</si>
  <si>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</si>
  <si>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</si>
  <si>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</si>
  <si>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</si>
  <si>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</si>
  <si>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</si>
  <si>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</si>
  <si>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</si>
  <si>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</si>
  <si>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</si>
  <si>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</si>
  <si>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</si>
  <si>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</si>
  <si>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</si>
  <si>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</si>
  <si>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</si>
  <si>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</si>
  <si>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</si>
  <si>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</si>
  <si>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</si>
  <si>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</si>
  <si>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</si>
  <si>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</si>
  <si>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</si>
  <si>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</si>
  <si>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</si>
  <si>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</si>
  <si>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</si>
  <si>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</si>
  <si>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</si>
  <si>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</si>
  <si>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</si>
  <si>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</si>
  <si>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</si>
  <si>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</si>
  <si>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</si>
  <si>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</si>
  <si>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</si>
  <si>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</si>
  <si>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</si>
  <si>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</si>
  <si>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</si>
  <si>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</si>
  <si>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</si>
  <si>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</si>
  <si>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</si>
  <si>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</si>
  <si>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</si>
  <si>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</si>
  <si>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</si>
  <si>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</si>
  <si>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</si>
  <si>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</si>
  <si>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</si>
  <si>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</si>
  <si>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</si>
  <si>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</si>
  <si>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</si>
  <si>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</si>
  <si>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</si>
  <si>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</si>
  <si>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</si>
  <si>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</si>
  <si>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</si>
  <si>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</si>
  <si>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</si>
  <si>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</si>
  <si>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</si>
  <si>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</si>
  <si>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</si>
  <si>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</si>
  <si>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</si>
  <si>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</si>
  <si>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</si>
  <si>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</si>
  <si>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</si>
  <si>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</si>
  <si>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</si>
  <si>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</si>
  <si>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</si>
  <si>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</si>
  <si>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</si>
  <si>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</si>
  <si>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</si>
  <si>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</si>
  <si>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</si>
  <si>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</si>
  <si>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</si>
  <si>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</si>
  <si>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</si>
  <si>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</si>
  <si>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</si>
  <si>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</si>
  <si>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</si>
  <si>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</si>
  <si>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</si>
  <si>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</si>
  <si>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</si>
  <si>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</si>
  <si>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</si>
  <si>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</si>
  <si>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</si>
  <si>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</si>
  <si>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</si>
  <si>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</si>
  <si>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</si>
  <si>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</si>
  <si>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</si>
  <si>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</si>
  <si>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</si>
  <si>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</si>
  <si>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</si>
  <si>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</si>
  <si>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</si>
  <si>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</si>
  <si>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</si>
  <si>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</si>
  <si>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</si>
  <si>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</si>
  <si>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</si>
  <si>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</si>
  <si>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</si>
  <si>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</si>
  <si>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</si>
  <si>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</si>
  <si>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</si>
  <si>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</si>
  <si>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</si>
  <si>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</si>
  <si>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</si>
  <si>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</si>
  <si>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</si>
  <si>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</si>
  <si>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</si>
  <si>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</si>
  <si>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</si>
  <si>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</si>
  <si>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</si>
  <si>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</si>
  <si>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</si>
  <si>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</si>
  <si>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</si>
  <si>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</si>
  <si>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</si>
  <si>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</si>
  <si>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</si>
  <si>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</si>
  <si>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</si>
  <si>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</si>
  <si>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</si>
  <si>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</si>
  <si>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</si>
  <si>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</si>
  <si>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</si>
  <si>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</si>
  <si>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</si>
  <si>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</si>
  <si>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</si>
  <si>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</si>
  <si>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</si>
  <si>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</si>
  <si>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</si>
  <si>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</si>
  <si>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</si>
  <si>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</si>
  <si>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</si>
  <si>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</si>
  <si>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</si>
  <si>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</si>
  <si>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</si>
  <si>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</si>
  <si>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</si>
  <si>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</si>
  <si>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</si>
  <si>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</si>
  <si>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</si>
  <si>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</si>
  <si>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</si>
  <si>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</si>
  <si>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</si>
  <si>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</si>
  <si>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</si>
  <si>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</si>
  <si>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</si>
  <si>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</si>
  <si>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</si>
  <si>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</si>
  <si>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</si>
  <si>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</si>
  <si>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</si>
  <si>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</si>
  <si>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</si>
  <si>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</si>
  <si>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</si>
  <si>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</si>
  <si>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</si>
  <si>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</si>
  <si>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</si>
  <si>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</si>
  <si>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</si>
  <si>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</si>
  <si>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</si>
  <si>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</si>
  <si>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</si>
  <si>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</si>
  <si>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</si>
  <si>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</si>
  <si>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</si>
  <si>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</si>
  <si>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</si>
  <si>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</si>
  <si>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</si>
  <si>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</si>
  <si>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</si>
  <si>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</si>
  <si>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</si>
  <si>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</si>
  <si>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</si>
  <si>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</si>
  <si>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</si>
  <si>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</si>
  <si>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</si>
  <si>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</si>
  <si>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</si>
  <si>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</si>
  <si>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</si>
  <si>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</si>
  <si>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</si>
  <si>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</si>
  <si>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</si>
  <si>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</si>
  <si>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</si>
  <si>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</si>
  <si>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</si>
  <si>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</si>
  <si>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</si>
  <si>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</si>
  <si>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</si>
  <si>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</si>
  <si>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</si>
  <si>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</si>
  <si>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</si>
  <si>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</si>
  <si>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</si>
  <si>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</si>
  <si>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</si>
  <si>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</si>
  <si>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</si>
  <si>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</si>
  <si>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</si>
  <si>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</si>
  <si>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</si>
  <si>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</si>
  <si>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</si>
  <si>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</si>
  <si>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</si>
  <si>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</si>
  <si>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</si>
  <si>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</si>
  <si>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</si>
  <si>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</si>
  <si>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</si>
  <si>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</si>
  <si>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</si>
  <si>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</si>
  <si>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</si>
  <si>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</si>
  <si>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</si>
  <si>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</si>
  <si>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</si>
  <si>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</si>
  <si>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</si>
  <si>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</si>
  <si>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</si>
  <si>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</si>
  <si>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</si>
  <si>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</si>
  <si>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</si>
  <si>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</si>
  <si>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</si>
  <si>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</si>
  <si>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</si>
  <si>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</si>
  <si>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</si>
  <si>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</si>
  <si>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</si>
  <si>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</si>
  <si>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</si>
  <si>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</si>
  <si>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</si>
  <si>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</si>
  <si>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</si>
  <si>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</si>
  <si>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</si>
  <si>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</si>
  <si>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</si>
  <si>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</si>
  <si>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</si>
  <si>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</si>
  <si>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</si>
  <si>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</si>
  <si>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</si>
  <si>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</si>
  <si>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</si>
  <si>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</si>
  <si>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</si>
  <si>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</si>
  <si>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</si>
  <si>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</si>
  <si>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</si>
  <si>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</si>
  <si>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</si>
  <si>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</si>
  <si>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</si>
  <si>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</si>
  <si>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</si>
  <si>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</si>
  <si>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</si>
  <si>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</si>
  <si>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</si>
  <si>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</si>
  <si>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</si>
  <si>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</si>
  <si>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</si>
  <si>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</si>
  <si>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</si>
  <si>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</si>
  <si>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</si>
  <si>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</si>
  <si>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</si>
  <si>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</si>
  <si>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</si>
  <si>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</si>
  <si>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</si>
  <si>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</si>
  <si>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</si>
  <si>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</si>
  <si>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</si>
  <si>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</si>
  <si>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</si>
  <si>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</si>
  <si>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</si>
  <si>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</si>
  <si>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</si>
  <si>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</si>
  <si>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</si>
  <si>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</si>
  <si>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</si>
  <si>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</si>
  <si>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</si>
  <si>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</si>
  <si>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</si>
  <si>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</si>
  <si>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</si>
  <si>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</si>
  <si>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</si>
  <si>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</si>
  <si>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</si>
  <si>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</si>
  <si>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</si>
  <si>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</si>
  <si>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</si>
  <si>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</si>
  <si>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</si>
  <si>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</si>
  <si>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</si>
  <si>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</si>
  <si>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</si>
  <si>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</si>
  <si>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</si>
  <si>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</si>
  <si>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</si>
  <si>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</si>
  <si>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</si>
  <si>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</si>
  <si>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</si>
  <si>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</si>
  <si>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</si>
  <si>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</si>
  <si>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</si>
  <si>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</si>
  <si>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</si>
  <si>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</si>
  <si>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</si>
  <si>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</si>
  <si>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</si>
  <si>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</si>
  <si>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</si>
  <si>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</si>
  <si>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</si>
  <si>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</si>
  <si>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</si>
  <si>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</si>
  <si>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</si>
  <si>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</si>
  <si>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</si>
  <si>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</si>
  <si>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</si>
  <si>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</si>
  <si>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</si>
  <si>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</si>
  <si>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</si>
  <si>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</si>
  <si>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</si>
  <si>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</si>
  <si>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</si>
  <si>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</si>
  <si>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</si>
  <si>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</si>
  <si>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</si>
  <si>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</si>
  <si>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</si>
  <si>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</si>
  <si>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</si>
  <si>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</si>
  <si>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</si>
  <si>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</si>
  <si>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</si>
  <si>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</si>
  <si>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</si>
  <si>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</si>
  <si>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</si>
  <si>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</si>
  <si>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</si>
  <si>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</si>
  <si>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</si>
  <si>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</si>
  <si>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</si>
  <si>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</si>
  <si>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</si>
  <si>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</si>
  <si>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</si>
  <si>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</si>
  <si>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</si>
  <si>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</si>
  <si>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</si>
  <si>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</si>
  <si>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</si>
  <si>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</si>
  <si>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</si>
  <si>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</si>
  <si>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</si>
  <si>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</si>
  <si>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</si>
  <si>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</si>
  <si>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</si>
  <si>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</si>
  <si>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</si>
  <si>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</si>
  <si>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</si>
  <si>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</si>
  <si>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</si>
  <si>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</si>
  <si>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</si>
  <si>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</si>
  <si>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</si>
  <si>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</si>
  <si>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</si>
  <si>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</si>
  <si>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</si>
  <si>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</si>
  <si>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</si>
  <si>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</si>
  <si>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</si>
  <si>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</si>
  <si>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</si>
  <si>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</si>
  <si>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</si>
  <si>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</si>
  <si>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</si>
  <si>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</si>
  <si>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</si>
  <si>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</si>
  <si>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</si>
  <si>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</si>
  <si>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</si>
  <si>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</si>
  <si>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</si>
  <si>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</si>
  <si>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</si>
  <si>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</si>
  <si>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</si>
  <si>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</si>
  <si>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</si>
  <si>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</si>
  <si>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</si>
  <si>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</si>
  <si>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</si>
  <si>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</si>
  <si>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</si>
  <si>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</si>
  <si>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</si>
  <si>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</si>
  <si>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</si>
  <si>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</si>
  <si>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</si>
  <si>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</si>
  <si>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</si>
  <si>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</si>
  <si>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</si>
  <si>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</si>
  <si>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</si>
  <si>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</si>
  <si>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</si>
  <si>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</si>
  <si>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</si>
  <si>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</si>
  <si>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</si>
  <si>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</si>
  <si>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</si>
  <si>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</si>
  <si>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</si>
  <si>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</si>
  <si>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</si>
  <si>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</si>
  <si>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</si>
  <si>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</si>
  <si>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</si>
  <si>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</si>
  <si>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</si>
  <si>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</si>
  <si>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</si>
  <si>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</si>
  <si>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</si>
  <si>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</si>
  <si>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</si>
  <si>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</si>
  <si>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</si>
  <si>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</si>
  <si>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</si>
  <si>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</si>
  <si>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</si>
  <si>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</si>
  <si>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</si>
  <si>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</si>
  <si>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</si>
  <si>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</si>
  <si>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</si>
  <si>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</si>
  <si>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</si>
  <si>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</si>
  <si>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</si>
  <si>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</si>
  <si>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</si>
  <si>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</si>
  <si>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</si>
  <si>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</si>
  <si>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</si>
  <si>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</si>
  <si>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</si>
  <si>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</si>
  <si>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</si>
  <si>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</si>
  <si>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</si>
  <si>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</si>
  <si>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</si>
  <si>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</si>
  <si>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</si>
  <si>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</si>
  <si>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</si>
  <si>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</si>
  <si>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</si>
  <si>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</si>
  <si>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</si>
  <si>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</si>
  <si>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</si>
  <si>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</si>
  <si>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</si>
  <si>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</si>
  <si>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</si>
  <si>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</si>
  <si>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</si>
  <si>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</si>
  <si>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</si>
  <si>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</si>
  <si>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</si>
  <si>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</si>
  <si>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</si>
  <si>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</si>
  <si>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</si>
  <si>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</si>
  <si>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</si>
  <si>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</si>
  <si>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</si>
  <si>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</si>
  <si>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</si>
  <si>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</si>
  <si>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</si>
  <si>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</si>
  <si>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</si>
  <si>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</si>
  <si>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</si>
  <si>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</si>
  <si>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</si>
  <si>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</si>
  <si>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</si>
  <si>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</si>
  <si>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</si>
  <si>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</si>
  <si>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</si>
  <si>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</si>
  <si>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</si>
  <si>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</si>
  <si>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</si>
  <si>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</si>
  <si>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</si>
  <si>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</si>
  <si>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</si>
  <si>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</si>
  <si>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</si>
  <si>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</si>
  <si>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</si>
  <si>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</si>
  <si>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</si>
  <si>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</si>
  <si>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</si>
  <si>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</si>
  <si>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</si>
  <si>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</si>
  <si>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</si>
  <si>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</si>
  <si>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</si>
  <si>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</si>
  <si>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</si>
  <si>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</si>
  <si>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</si>
  <si>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</si>
  <si>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</si>
  <si>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</si>
  <si>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</si>
  <si>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</si>
  <si>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</si>
  <si>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</si>
  <si>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</si>
  <si>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</si>
  <si>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</si>
  <si>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</si>
  <si>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</si>
  <si>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</si>
  <si>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</si>
  <si>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</si>
  <si>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</si>
  <si>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</si>
  <si>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</si>
  <si>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</si>
  <si>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</si>
  <si>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</si>
  <si>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</si>
  <si>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</si>
  <si>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</si>
  <si>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</si>
  <si>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</si>
  <si>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</si>
  <si>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</si>
  <si>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</si>
  <si>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</si>
  <si>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</si>
  <si>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</si>
  <si>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</si>
  <si>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</si>
  <si>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</si>
  <si>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</si>
  <si>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</si>
  <si>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</si>
  <si>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</si>
  <si>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</si>
  <si>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</si>
  <si>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</si>
  <si>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</si>
  <si>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</si>
  <si>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</si>
  <si>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</si>
  <si>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</si>
  <si>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</si>
  <si>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</si>
  <si>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</si>
  <si>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</si>
  <si>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</si>
  <si>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</si>
  <si>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</si>
  <si>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</si>
  <si>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</si>
  <si>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</si>
  <si>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</si>
  <si>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</si>
  <si>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</si>
  <si>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</si>
  <si>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</si>
  <si>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</si>
  <si>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</si>
  <si>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</si>
  <si>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</si>
  <si>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</si>
  <si>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</si>
  <si>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</si>
  <si>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</si>
  <si>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</si>
  <si>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</si>
  <si>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</si>
  <si>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</si>
  <si>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</si>
  <si>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</si>
  <si>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</si>
  <si>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</si>
  <si>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</si>
  <si>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</si>
  <si>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</si>
  <si>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</si>
  <si>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</si>
  <si>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</si>
  <si>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</si>
  <si>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</si>
  <si>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</si>
  <si>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</si>
  <si>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</si>
  <si>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</si>
  <si>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</si>
  <si>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</si>
  <si>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</si>
  <si>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</si>
  <si>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</si>
  <si>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</si>
  <si>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</si>
  <si>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</si>
  <si>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</si>
  <si>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</si>
  <si>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</si>
  <si>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</si>
  <si>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</si>
  <si>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</si>
  <si>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</si>
  <si>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</si>
  <si>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</si>
  <si>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</si>
  <si>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</si>
  <si>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</si>
  <si>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</si>
  <si>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</si>
  <si>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</si>
  <si>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</si>
  <si>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</si>
  <si>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</si>
  <si>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</si>
  <si>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</si>
  <si>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</si>
  <si>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</si>
  <si>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</si>
  <si>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</si>
  <si>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</si>
  <si>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</si>
  <si>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</si>
  <si>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</si>
  <si>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</si>
  <si>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</si>
  <si>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</si>
  <si>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</si>
  <si>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</si>
  <si>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</si>
  <si>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</si>
  <si>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</si>
  <si>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</si>
  <si>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</si>
  <si>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</si>
  <si>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</si>
  <si>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</si>
  <si>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</si>
  <si>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</si>
  <si>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</si>
  <si>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</si>
  <si>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</si>
  <si>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</si>
  <si>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</si>
  <si>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</si>
  <si>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</si>
  <si>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</si>
  <si>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</si>
  <si>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</si>
  <si>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</si>
  <si>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</si>
  <si>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</si>
  <si>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</si>
  <si>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</si>
  <si>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</si>
  <si>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</si>
  <si>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</si>
  <si>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</si>
  <si>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</si>
  <si>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</si>
  <si>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</si>
  <si>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</si>
  <si>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</si>
  <si>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</si>
  <si>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</si>
  <si>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</si>
  <si>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</si>
  <si>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</si>
  <si>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</si>
  <si>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</si>
  <si>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</si>
  <si>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</si>
  <si>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</si>
  <si>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</si>
  <si>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</si>
  <si>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</si>
  <si>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</si>
  <si>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</si>
  <si>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</si>
  <si>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</si>
  <si>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</si>
  <si>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</si>
  <si>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</si>
  <si>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</si>
  <si>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</si>
  <si>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</si>
  <si>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</si>
  <si>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</si>
  <si>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</si>
  <si>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</si>
  <si>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</si>
  <si>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</si>
  <si>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</si>
  <si>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</si>
  <si>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</si>
  <si>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</si>
  <si>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</si>
  <si>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</si>
  <si>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</si>
  <si>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</si>
  <si>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</si>
  <si>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</si>
  <si>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</si>
  <si>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</si>
  <si>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</si>
  <si>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</si>
  <si>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</si>
  <si>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</si>
  <si>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</si>
  <si>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</si>
  <si>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</si>
  <si>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</si>
  <si>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</si>
  <si>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</si>
  <si>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</si>
  <si>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</si>
  <si>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</si>
  <si>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</si>
  <si>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</si>
  <si>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</si>
  <si>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</si>
  <si>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</si>
  <si>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</si>
  <si>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</si>
  <si>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</si>
  <si>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</si>
  <si>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</si>
  <si>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</si>
  <si>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</si>
  <si>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</si>
  <si>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</si>
  <si>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</si>
  <si>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</si>
  <si>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</si>
  <si>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</si>
  <si>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</si>
  <si>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</si>
  <si>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</si>
  <si>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</si>
  <si>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</si>
  <si>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</si>
  <si>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</si>
  <si>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</si>
  <si>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</si>
  <si>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</si>
  <si>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</si>
  <si>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</si>
  <si>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</si>
  <si>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</si>
  <si>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</si>
  <si>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</si>
  <si>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</si>
  <si>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</si>
  <si>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</si>
  <si>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</si>
  <si>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</si>
  <si>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</si>
  <si>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</si>
  <si>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</si>
  <si>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</si>
  <si>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</si>
  <si>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</si>
  <si>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</si>
  <si>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</si>
  <si>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</si>
  <si>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</si>
  <si>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</si>
  <si>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</si>
  <si>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</si>
  <si>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</si>
  <si>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</si>
  <si>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</si>
  <si>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</si>
  <si>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</si>
  <si>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</si>
  <si>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</si>
  <si>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</si>
  <si>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</si>
  <si>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</si>
  <si>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</si>
  <si>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</si>
  <si>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</si>
  <si>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</si>
  <si>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</si>
  <si>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</si>
  <si>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</si>
  <si>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</si>
  <si>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</si>
  <si>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</si>
  <si>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</si>
  <si>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</si>
  <si>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</si>
  <si>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</si>
  <si>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</si>
  <si>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</si>
  <si>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</si>
  <si>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</si>
  <si>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</si>
  <si>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</si>
  <si>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</si>
  <si>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</si>
  <si>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</si>
  <si>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</si>
  <si>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</si>
  <si>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</si>
  <si>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</si>
  <si>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</si>
  <si>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</si>
  <si>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</si>
  <si>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</si>
  <si>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</si>
  <si>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</si>
  <si>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</si>
  <si>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</si>
  <si>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</si>
  <si>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</si>
  <si>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</si>
  <si>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</si>
  <si>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</si>
  <si>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</si>
  <si>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</si>
  <si>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</si>
  <si>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</si>
  <si>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</si>
  <si>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</si>
  <si>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</si>
  <si>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</si>
  <si>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</si>
  <si>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</si>
  <si>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</si>
  <si>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</si>
  <si>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</si>
  <si>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</si>
  <si>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</si>
  <si>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</si>
  <si>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</si>
  <si>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</si>
  <si>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</si>
  <si>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</si>
  <si>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</si>
  <si>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</si>
  <si>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</si>
  <si>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</si>
  <si>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</si>
  <si>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</si>
  <si>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</si>
  <si>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</si>
  <si>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</si>
  <si>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</si>
  <si>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</si>
  <si>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</si>
  <si>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</si>
  <si>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</si>
  <si>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</si>
  <si>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</si>
  <si>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</si>
  <si>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</si>
  <si>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</si>
  <si>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</si>
  <si>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</si>
  <si>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</si>
  <si>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</si>
  <si>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</si>
  <si>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</si>
  <si>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</si>
  <si>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</si>
  <si>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</si>
  <si>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</si>
  <si>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</si>
  <si>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</si>
  <si>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</si>
  <si>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</si>
  <si>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</si>
  <si>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</si>
  <si>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</si>
  <si>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</si>
  <si>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</si>
  <si>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</si>
  <si>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</si>
  <si>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</si>
  <si>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</si>
  <si>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</si>
  <si>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</si>
  <si>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</si>
  <si>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</si>
  <si>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</si>
  <si>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</si>
  <si>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</si>
  <si>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</si>
  <si>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</si>
  <si>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</si>
  <si>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</si>
  <si>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</si>
  <si>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</si>
  <si>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</si>
  <si>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</si>
  <si>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</si>
  <si>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</si>
  <si>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</si>
  <si>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</si>
  <si>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</si>
  <si>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</si>
  <si>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</si>
  <si>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</si>
  <si>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</si>
  <si>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</si>
  <si>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</si>
  <si>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</si>
  <si>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</si>
  <si>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</si>
  <si>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</si>
  <si>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</si>
  <si>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</si>
  <si>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</si>
  <si>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</si>
  <si>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</si>
  <si>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</si>
  <si>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</si>
  <si>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</si>
  <si>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</si>
  <si>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</si>
  <si>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</si>
  <si>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</si>
  <si>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</si>
  <si>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</si>
  <si>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</si>
  <si>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</si>
  <si>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</si>
  <si>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</si>
  <si>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</si>
  <si>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</si>
  <si>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</si>
  <si>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</si>
  <si>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</si>
  <si>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</si>
  <si>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</si>
  <si>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</si>
  <si>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</si>
  <si>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</si>
  <si>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</si>
  <si>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</si>
  <si>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</si>
  <si>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</si>
  <si>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</si>
  <si>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</si>
  <si>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</si>
  <si>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</si>
  <si>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</si>
  <si>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</si>
  <si>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</si>
  <si>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</si>
  <si>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</si>
  <si>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</si>
  <si>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</si>
  <si>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</si>
  <si>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</si>
  <si>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</si>
  <si>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</si>
  <si>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</si>
  <si>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</si>
  <si>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</si>
  <si>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</si>
  <si>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</si>
  <si>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</si>
  <si>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</si>
  <si>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</si>
  <si>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</si>
  <si>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</si>
  <si>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</si>
  <si>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</si>
  <si>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</si>
  <si>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</si>
  <si>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</si>
  <si>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</si>
  <si>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</si>
  <si>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</si>
  <si>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</si>
  <si>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</si>
  <si>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</si>
  <si>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</si>
  <si>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</si>
  <si>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</si>
  <si>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</si>
  <si>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</si>
  <si>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</si>
  <si>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</si>
  <si>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</si>
  <si>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</si>
  <si>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</si>
  <si>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</si>
  <si>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</si>
  <si>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</si>
  <si>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</si>
  <si>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</si>
  <si>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</si>
  <si>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</si>
  <si>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</si>
  <si>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</si>
  <si>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</si>
  <si>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</si>
  <si>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</si>
  <si>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</si>
  <si>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</si>
  <si>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</si>
  <si>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</si>
  <si>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</si>
  <si>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</si>
  <si>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</si>
  <si>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</si>
  <si>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</si>
  <si>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</si>
  <si>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</si>
  <si>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</si>
  <si>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</si>
  <si>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</si>
  <si>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</si>
  <si>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</si>
  <si>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</si>
  <si>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</si>
  <si>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</si>
  <si>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</si>
  <si>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</si>
  <si>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</si>
  <si>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</si>
  <si>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</si>
  <si>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</si>
  <si>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</si>
  <si>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</si>
  <si>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</si>
  <si>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</si>
  <si>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</si>
  <si>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</si>
  <si>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</si>
  <si>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</si>
  <si>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</si>
  <si>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</si>
  <si>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</si>
  <si>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</si>
  <si>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</si>
  <si>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</si>
  <si>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</si>
  <si>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</si>
  <si>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</si>
  <si>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</si>
  <si>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</si>
  <si>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</si>
  <si>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</si>
  <si>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</si>
  <si>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</si>
  <si>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</si>
  <si>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</si>
  <si>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</si>
  <si>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</si>
  <si>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</si>
  <si>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</si>
  <si>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</si>
  <si>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</si>
  <si>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</si>
  <si>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</si>
  <si>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</si>
  <si>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</si>
  <si>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</si>
  <si>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</si>
  <si>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</si>
  <si>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</si>
  <si>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</si>
  <si>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</si>
  <si>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</si>
  <si>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</si>
  <si>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</si>
  <si>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</si>
  <si>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</si>
  <si>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</si>
  <si>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</si>
  <si>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</si>
  <si>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</si>
  <si>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</si>
  <si>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</si>
  <si>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</si>
  <si>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</si>
  <si>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</si>
  <si>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</si>
  <si>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</si>
  <si>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</si>
  <si>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</si>
  <si>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</si>
  <si>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</si>
  <si>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</si>
  <si>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</si>
  <si>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</si>
  <si>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</si>
  <si>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</si>
  <si>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</si>
  <si>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</si>
  <si>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</si>
  <si>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</si>
  <si>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</si>
  <si>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</si>
  <si>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</si>
  <si>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</si>
  <si>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</si>
  <si>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</si>
  <si>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</si>
  <si>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</si>
  <si>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</si>
  <si>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</si>
  <si>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</si>
  <si>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</si>
  <si>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</si>
  <si>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</si>
  <si>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</si>
  <si>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</si>
  <si>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</si>
  <si>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</si>
  <si>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</si>
  <si>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</si>
  <si>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</si>
  <si>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</si>
  <si>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</si>
  <si>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</si>
  <si>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</si>
  <si>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</si>
  <si>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</si>
  <si>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</si>
  <si>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</si>
  <si>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</si>
  <si>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</si>
  <si>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</si>
  <si>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</si>
  <si>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</si>
  <si>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</si>
  <si>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</si>
  <si>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</si>
  <si>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</si>
  <si>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</si>
  <si>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</si>
  <si>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</si>
  <si>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</si>
  <si>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</si>
  <si>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</si>
  <si>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</si>
  <si>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</si>
  <si>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</si>
  <si>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</si>
  <si>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</si>
  <si>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</si>
  <si>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</si>
  <si>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</si>
  <si>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</si>
  <si>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</si>
  <si>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</si>
  <si>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</si>
  <si>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</si>
  <si>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</si>
  <si>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</si>
  <si>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</si>
  <si>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</si>
  <si>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</si>
  <si>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</si>
  <si>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</si>
  <si>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</si>
  <si>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</si>
  <si>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</si>
  <si>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</si>
  <si>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</si>
  <si>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</si>
  <si>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</si>
  <si>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</si>
  <si>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</si>
  <si>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</si>
  <si>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</si>
  <si>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</si>
  <si>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</si>
  <si>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</si>
  <si>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</si>
  <si>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</si>
  <si>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</si>
  <si>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</si>
  <si>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</si>
  <si>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</si>
  <si>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</si>
  <si>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</si>
  <si>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</si>
  <si>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</si>
  <si>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</si>
  <si>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</si>
  <si>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</si>
  <si>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</si>
  <si>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</si>
  <si>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</si>
  <si>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</si>
  <si>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</si>
  <si>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</si>
  <si>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</si>
  <si>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</si>
  <si>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</si>
  <si>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</si>
  <si>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</si>
  <si>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</si>
  <si>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</si>
  <si>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</si>
  <si>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</si>
  <si>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</si>
  <si>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</si>
  <si>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</si>
  <si>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</si>
  <si>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</si>
  <si>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</si>
  <si>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</si>
  <si>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</si>
  <si>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</si>
  <si>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</si>
  <si>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</si>
  <si>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</si>
  <si>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</si>
  <si>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</si>
  <si>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</si>
  <si>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</si>
  <si>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</si>
  <si>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</si>
  <si>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</si>
  <si>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</si>
  <si>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</si>
  <si>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</si>
  <si>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</si>
  <si>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</si>
  <si>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</si>
  <si>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</si>
  <si>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</si>
  <si>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</si>
  <si>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</si>
  <si>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</si>
  <si>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</si>
  <si>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</si>
  <si>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</si>
  <si>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</si>
  <si>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</si>
  <si>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</si>
  <si>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</si>
  <si>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</si>
  <si>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</si>
  <si>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</si>
  <si>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</si>
  <si>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</si>
  <si>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</si>
  <si>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</si>
  <si>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</si>
  <si>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</si>
  <si>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</si>
  <si>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</si>
  <si>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</si>
  <si>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</si>
  <si>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</si>
  <si>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</si>
  <si>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</si>
  <si>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</si>
  <si>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</si>
  <si>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</si>
  <si>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</si>
  <si>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</si>
  <si>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</si>
  <si>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</si>
  <si>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</si>
  <si>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</si>
  <si>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</si>
  <si>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</si>
  <si>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</si>
  <si>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</si>
  <si>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</si>
  <si>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</si>
  <si>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</si>
  <si>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</si>
  <si>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</si>
  <si>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</si>
  <si>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</si>
  <si>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</si>
  <si>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</si>
  <si>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</si>
  <si>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</si>
  <si>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</si>
  <si>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</si>
  <si>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</si>
  <si>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</si>
  <si>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</si>
  <si>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</si>
  <si>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</si>
  <si>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</si>
  <si>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</si>
  <si>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</si>
  <si>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</si>
  <si>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</si>
  <si>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</si>
  <si>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</si>
  <si>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</si>
  <si>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</si>
  <si>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</si>
  <si>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</si>
  <si>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</si>
  <si>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</si>
  <si>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</si>
  <si>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</si>
  <si>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</si>
  <si>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</si>
  <si>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</si>
  <si>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</si>
  <si>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</si>
  <si>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</si>
  <si>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</si>
  <si>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</si>
  <si>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</si>
  <si>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</si>
  <si>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</si>
  <si>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</si>
  <si>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</si>
  <si>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</si>
  <si>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</si>
  <si>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</si>
  <si>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</si>
  <si>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</si>
  <si>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</si>
  <si>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</si>
  <si>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</si>
  <si>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</si>
  <si>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</si>
  <si>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</si>
  <si>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</si>
  <si>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</si>
  <si>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</si>
  <si>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</si>
  <si>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</si>
  <si>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</si>
  <si>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</si>
  <si>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</si>
  <si>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</si>
  <si>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</si>
  <si>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</si>
  <si>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</si>
  <si>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</si>
  <si>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</si>
  <si>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</si>
  <si>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</si>
  <si>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</si>
  <si>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</si>
  <si>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</si>
  <si>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</si>
  <si>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</si>
  <si>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</si>
  <si>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</si>
  <si>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</si>
  <si>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</si>
  <si>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</si>
  <si>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</si>
  <si>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</si>
  <si>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</si>
  <si>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</si>
  <si>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</si>
  <si>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</si>
  <si>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</si>
  <si>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</si>
  <si>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</si>
  <si>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</si>
  <si>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</si>
  <si>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</si>
  <si>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</si>
  <si>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</si>
  <si>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</si>
  <si>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</si>
  <si>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</si>
  <si>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</si>
  <si>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</si>
  <si>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</si>
  <si>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</si>
  <si>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</si>
  <si>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</si>
  <si>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</si>
  <si>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</si>
  <si>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</si>
  <si>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</si>
  <si>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</si>
  <si>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</si>
  <si>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</si>
  <si>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</si>
  <si>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</si>
  <si>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</si>
  <si>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</si>
  <si>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</si>
  <si>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</si>
  <si>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</si>
  <si>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</si>
  <si>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</si>
  <si>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</si>
  <si>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</si>
  <si>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</si>
  <si>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</si>
  <si>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</si>
  <si>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</si>
  <si>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</si>
  <si>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</si>
  <si>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</si>
  <si>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</si>
  <si>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</si>
  <si>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</si>
  <si>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</si>
  <si>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</si>
  <si>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</si>
  <si>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</si>
  <si>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</si>
  <si>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</si>
  <si>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</si>
  <si>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</si>
  <si>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</si>
  <si>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</si>
  <si>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</si>
  <si>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</si>
  <si>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</si>
  <si>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</si>
  <si>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</si>
  <si>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</si>
  <si>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</si>
  <si>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</si>
  <si>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</si>
  <si>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</si>
  <si>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</si>
  <si>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</si>
  <si>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</si>
  <si>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</si>
  <si>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</si>
  <si>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</si>
  <si>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</si>
  <si>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</si>
  <si>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</si>
  <si>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</si>
  <si>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</si>
  <si>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</si>
  <si>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</si>
  <si>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</si>
  <si>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</si>
  <si>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</si>
  <si>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</si>
  <si>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</si>
  <si>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</si>
  <si>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</si>
  <si>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</si>
  <si>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</si>
  <si>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</si>
  <si>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</si>
  <si>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</si>
  <si>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</si>
  <si>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</si>
  <si>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</si>
  <si>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</si>
  <si>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</si>
  <si>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</si>
  <si>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</si>
  <si>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</si>
  <si>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</si>
  <si>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</si>
  <si>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</si>
  <si>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</si>
  <si>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</si>
  <si>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</si>
  <si>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</si>
  <si>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</si>
  <si>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</si>
  <si>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</si>
  <si>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</si>
  <si>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</si>
  <si>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</si>
  <si>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</si>
  <si>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</si>
  <si>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</si>
  <si>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</si>
  <si>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</si>
  <si>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</si>
  <si>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</si>
  <si>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</si>
  <si>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</si>
  <si>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</si>
  <si>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</si>
  <si>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</si>
  <si>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</si>
  <si>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</si>
  <si>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</si>
  <si>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</si>
  <si>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</si>
  <si>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</si>
  <si>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</si>
  <si>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</si>
  <si>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</si>
  <si>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</si>
  <si>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</si>
  <si>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</si>
  <si>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</si>
  <si>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</si>
  <si>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</si>
  <si>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</si>
  <si>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</si>
  <si>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</si>
  <si>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</si>
  <si>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</si>
  <si>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</si>
  <si>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</si>
  <si>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</si>
  <si>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</si>
  <si>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</si>
  <si>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</si>
  <si>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</si>
  <si>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</si>
  <si>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</si>
  <si>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</si>
  <si>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</si>
  <si>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</si>
  <si>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</si>
  <si>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</si>
  <si>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</si>
  <si>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</si>
  <si>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</si>
  <si>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</si>
  <si>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</si>
  <si>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</si>
  <si>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</si>
  <si>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</si>
  <si>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</si>
  <si>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</si>
  <si>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</si>
  <si>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</si>
  <si>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</si>
  <si>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</si>
  <si>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</si>
  <si>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</si>
  <si>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</si>
  <si>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</si>
  <si>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</si>
  <si>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</si>
  <si>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</si>
  <si>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</si>
  <si>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</si>
  <si>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</si>
  <si>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</si>
  <si>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</si>
  <si>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</si>
  <si>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</si>
  <si>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</si>
  <si>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</si>
  <si>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</si>
  <si>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</si>
  <si>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</si>
  <si>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</si>
  <si>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</si>
  <si>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</si>
  <si>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</si>
  <si>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</si>
  <si>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</si>
  <si>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</si>
  <si>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</si>
  <si>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</si>
  <si>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</si>
  <si>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</si>
  <si>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</si>
  <si>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</si>
  <si>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</si>
  <si>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</si>
  <si>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</si>
  <si>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</si>
  <si>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</si>
  <si>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</si>
  <si>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</si>
  <si>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</si>
  <si>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</si>
  <si>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</si>
  <si>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</si>
  <si>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</si>
  <si>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</si>
  <si>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</si>
  <si>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</si>
  <si>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</si>
  <si>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</si>
  <si>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</si>
  <si>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</si>
  <si>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</si>
  <si>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</si>
  <si>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</si>
  <si>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</si>
  <si>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</si>
  <si>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</si>
  <si>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</si>
  <si>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</si>
  <si>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</si>
  <si>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</si>
  <si>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</si>
  <si>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</si>
  <si>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</si>
  <si>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</si>
  <si>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</si>
  <si>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</si>
  <si>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</si>
  <si>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</si>
  <si>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</si>
  <si>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</si>
  <si>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</si>
  <si>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</si>
  <si>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</si>
  <si>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</si>
  <si>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</si>
  <si>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</si>
  <si>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</si>
  <si>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</si>
  <si>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</si>
  <si>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</si>
  <si>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</si>
  <si>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</si>
  <si>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</si>
  <si>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</si>
  <si>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</si>
  <si>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</si>
  <si>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</si>
  <si>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</si>
  <si>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</si>
  <si>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</si>
  <si>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</si>
  <si>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</si>
  <si>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</si>
  <si>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</si>
  <si>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</si>
  <si>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</si>
  <si>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</si>
  <si>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</si>
  <si>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</si>
  <si>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</si>
  <si>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</si>
  <si>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</si>
  <si>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</si>
  <si>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</si>
  <si>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</si>
  <si>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</si>
  <si>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</si>
  <si>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</si>
  <si>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</si>
  <si>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</si>
  <si>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</si>
  <si>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</si>
  <si>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</si>
  <si>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</si>
  <si>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</si>
  <si>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</si>
  <si>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</si>
  <si>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</si>
  <si>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</si>
  <si>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</si>
  <si>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</si>
  <si>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</si>
  <si>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</si>
  <si>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</si>
  <si>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</si>
  <si>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</si>
  <si>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</si>
  <si>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</si>
  <si>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</si>
  <si>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</si>
  <si>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</si>
  <si>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</si>
  <si>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</si>
  <si>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</si>
  <si>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</si>
  <si>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</si>
  <si>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</si>
  <si>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</si>
  <si>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</si>
  <si>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</si>
  <si>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</si>
  <si>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</si>
  <si>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</si>
  <si>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</si>
  <si>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</si>
  <si>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</si>
  <si>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</si>
  <si>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</si>
  <si>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</si>
  <si>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</si>
  <si>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</si>
  <si>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</si>
  <si>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</si>
  <si>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</si>
  <si>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</si>
  <si>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</si>
  <si>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</si>
  <si>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</si>
  <si>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</si>
  <si>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</si>
  <si>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</si>
  <si>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</si>
  <si>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</si>
  <si>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</si>
  <si>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</si>
  <si>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</si>
  <si>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</si>
  <si>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</si>
  <si>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</si>
  <si>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</si>
  <si>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</si>
  <si>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</si>
  <si>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</si>
  <si>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</si>
  <si>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</si>
  <si>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</si>
  <si>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</si>
  <si>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</si>
  <si>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</si>
  <si>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</si>
  <si>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</si>
  <si>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</si>
  <si>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</si>
  <si>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</si>
  <si>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</si>
  <si>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</si>
  <si>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</si>
  <si>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</si>
  <si>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</si>
  <si>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</si>
  <si>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</si>
  <si>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</si>
  <si>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</si>
  <si>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</si>
  <si>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</si>
  <si>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</si>
  <si>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</si>
  <si>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</si>
  <si>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</si>
  <si>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</si>
  <si>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</si>
  <si>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</si>
  <si>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</si>
  <si>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</si>
  <si>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</si>
  <si>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</si>
  <si>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</si>
  <si>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</si>
  <si>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</si>
  <si>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</si>
  <si>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</si>
  <si>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</si>
  <si>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</si>
  <si>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</si>
  <si>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</si>
  <si>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</si>
  <si>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</si>
  <si>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</si>
  <si>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</si>
  <si>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</si>
  <si>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</si>
  <si>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</si>
  <si>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</si>
  <si>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</si>
  <si>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</si>
  <si>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</si>
  <si>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</si>
  <si>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</si>
  <si>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</si>
  <si>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</si>
  <si>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</si>
  <si>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</si>
  <si>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</si>
  <si>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</si>
  <si>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</si>
  <si>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</si>
  <si>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</si>
  <si>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</si>
  <si>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</si>
  <si>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</si>
  <si>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</si>
  <si>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</si>
  <si>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</si>
  <si>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</si>
  <si>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</si>
  <si>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</si>
  <si>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</si>
  <si>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</si>
  <si>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</si>
  <si>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</si>
  <si>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</si>
  <si>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</si>
  <si>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</si>
  <si>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</si>
  <si>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</si>
  <si>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</si>
  <si>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</si>
  <si>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</si>
  <si>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</si>
  <si>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</si>
  <si>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</si>
  <si>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</si>
  <si>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</si>
  <si>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</si>
  <si>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</si>
  <si>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</si>
  <si>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</si>
  <si>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</si>
  <si>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</si>
  <si>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</si>
  <si>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</si>
  <si>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</si>
  <si>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</si>
  <si>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</si>
  <si>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</si>
  <si>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</si>
  <si>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</si>
  <si>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</si>
  <si>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</si>
  <si>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</si>
  <si>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</si>
  <si>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</si>
  <si>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</si>
  <si>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</si>
  <si>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</si>
  <si>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</si>
  <si>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</si>
  <si>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</si>
  <si>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</si>
  <si>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</si>
  <si>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</si>
  <si>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</si>
  <si>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</si>
  <si>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</si>
  <si>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</si>
  <si>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</si>
  <si>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</si>
  <si>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</si>
  <si>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</si>
  <si>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</si>
  <si>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</si>
  <si>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</si>
  <si>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</si>
  <si>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</si>
  <si>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</si>
  <si>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</si>
  <si>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</si>
  <si>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</si>
  <si>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</si>
  <si>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</si>
  <si>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</si>
  <si>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</si>
  <si>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</si>
  <si>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</si>
  <si>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</si>
  <si>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</si>
  <si>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</si>
  <si>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</si>
  <si>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</si>
  <si>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</si>
  <si>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</si>
  <si>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</si>
  <si>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</si>
  <si>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</si>
  <si>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</si>
  <si>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</si>
  <si>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</si>
  <si>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</si>
  <si>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</si>
  <si>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</si>
  <si>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</si>
  <si>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</si>
  <si>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</si>
  <si>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</si>
  <si>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</si>
  <si>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</si>
  <si>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</si>
  <si>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</si>
  <si>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</si>
  <si>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</si>
  <si>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</si>
  <si>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</si>
  <si>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</si>
  <si>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</si>
  <si>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</si>
  <si>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</si>
  <si>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</si>
  <si>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</si>
  <si>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</si>
  <si>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</si>
  <si>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</si>
  <si>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</si>
  <si>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</si>
  <si>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</si>
  <si>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</si>
  <si>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</si>
  <si>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</si>
  <si>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</si>
  <si>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</si>
  <si>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</si>
  <si>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</si>
  <si>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</si>
  <si>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</si>
  <si>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</si>
  <si>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</si>
  <si>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</si>
  <si>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</si>
  <si>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</si>
  <si>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</si>
  <si>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</si>
  <si>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</si>
  <si>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</si>
  <si>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</si>
  <si>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</si>
  <si>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</si>
  <si>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</si>
  <si>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</si>
  <si>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</si>
  <si>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</si>
  <si>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</si>
  <si>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</si>
  <si>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</si>
  <si>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</si>
  <si>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</si>
  <si>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</si>
  <si>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</si>
  <si>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</si>
  <si>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</si>
  <si>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</si>
  <si>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</si>
  <si>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</si>
  <si>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</si>
  <si>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</si>
  <si>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</si>
  <si>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</si>
  <si>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</si>
  <si>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</si>
  <si>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</si>
  <si>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</si>
  <si>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</si>
  <si>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</si>
  <si>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</si>
  <si>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</si>
  <si>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</si>
  <si>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</si>
  <si>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</si>
  <si>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</si>
  <si>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</si>
  <si>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</si>
  <si>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</si>
  <si>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</si>
  <si>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</si>
  <si>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</si>
  <si>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</si>
  <si>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</si>
  <si>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</si>
  <si>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</si>
  <si>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</si>
  <si>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</si>
  <si>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</si>
  <si>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</si>
  <si>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</si>
  <si>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</si>
  <si>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</si>
  <si>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</si>
  <si>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</si>
  <si>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</si>
  <si>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</si>
  <si>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</si>
  <si>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</si>
  <si>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</si>
  <si>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</si>
  <si>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</si>
  <si>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</si>
  <si>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</si>
  <si>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</si>
  <si>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</si>
  <si>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</si>
  <si>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</si>
  <si>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</si>
  <si>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</si>
  <si>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</si>
  <si>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</si>
  <si>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</si>
  <si>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</si>
  <si>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</si>
  <si>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</si>
  <si>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</si>
  <si>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</si>
  <si>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</si>
  <si>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</si>
  <si>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</si>
  <si>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</si>
  <si>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</si>
  <si>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</si>
  <si>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</si>
  <si>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</si>
  <si>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</si>
  <si>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</si>
  <si>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</si>
  <si>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</si>
  <si>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</si>
  <si>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</si>
  <si>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</si>
  <si>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</si>
  <si>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</si>
  <si>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</si>
  <si>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</si>
  <si>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</si>
  <si>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</si>
  <si>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</si>
  <si>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</si>
  <si>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</si>
  <si>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</si>
  <si>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</si>
  <si>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</si>
  <si>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</si>
  <si>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</si>
  <si>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</si>
  <si>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</si>
  <si>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</si>
  <si>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</si>
  <si>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</si>
  <si>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</si>
  <si>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</si>
  <si>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</si>
  <si>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</si>
  <si>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</si>
  <si>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</si>
  <si>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</si>
  <si>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</si>
  <si>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</si>
  <si>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</si>
  <si>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</si>
  <si>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</si>
  <si>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</si>
  <si>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</si>
  <si>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</si>
  <si>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</si>
  <si>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</si>
  <si>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</si>
  <si>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</si>
  <si>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</si>
  <si>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</si>
  <si>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</si>
  <si>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</si>
  <si>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</si>
  <si>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</si>
  <si>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</si>
  <si>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</si>
  <si>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</si>
  <si>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</si>
  <si>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</si>
  <si>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</si>
  <si>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</si>
  <si>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</si>
  <si>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</si>
  <si>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</si>
  <si>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</si>
  <si>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</si>
  <si>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</si>
  <si>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</si>
  <si>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</si>
  <si>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</si>
  <si>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</si>
  <si>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</si>
  <si>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</si>
  <si>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</si>
  <si>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</si>
  <si>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</si>
  <si>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</si>
  <si>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</si>
  <si>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</si>
  <si>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</si>
  <si>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</si>
  <si>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</si>
  <si>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</si>
  <si>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</si>
  <si>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</si>
  <si>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</si>
  <si>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</si>
  <si>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</si>
  <si>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</si>
  <si>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</si>
  <si>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</si>
  <si>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</si>
  <si>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</si>
  <si>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</si>
  <si>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</si>
  <si>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</si>
  <si>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</si>
  <si>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</si>
  <si>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</si>
  <si>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</si>
  <si>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</si>
  <si>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</si>
  <si>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</si>
  <si>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</si>
  <si>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</si>
  <si>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</si>
  <si>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</si>
  <si>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</si>
  <si>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</si>
  <si>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</si>
  <si>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</si>
  <si>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</si>
  <si>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</si>
  <si>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</si>
  <si>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</si>
  <si>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</si>
  <si>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</si>
  <si>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</si>
  <si>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</si>
  <si>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</si>
  <si>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</si>
  <si>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</si>
  <si>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</si>
  <si>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</si>
  <si>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</si>
  <si>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</si>
  <si>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</si>
  <si>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</si>
  <si>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</si>
  <si>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</si>
  <si>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</si>
  <si>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</si>
  <si>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</si>
  <si>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</si>
  <si>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</si>
  <si>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</si>
  <si>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</si>
  <si>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</si>
  <si>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</si>
  <si>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</si>
  <si>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</si>
  <si>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</si>
  <si>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</si>
  <si>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</si>
  <si>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</si>
  <si>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</si>
  <si>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</si>
  <si>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</si>
  <si>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</si>
  <si>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</si>
  <si>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</si>
  <si>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</si>
  <si>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</si>
  <si>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</si>
  <si>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</si>
  <si>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</si>
  <si>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</si>
  <si>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</si>
  <si>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</si>
  <si>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</si>
  <si>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</si>
  <si>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</si>
  <si>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</si>
  <si>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</si>
  <si>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</si>
  <si>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</si>
  <si>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</si>
  <si>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</si>
  <si>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</si>
  <si>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</si>
  <si>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</si>
  <si>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</si>
  <si>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</si>
  <si>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</si>
  <si>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</si>
  <si>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</si>
  <si>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</si>
  <si>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</si>
  <si>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</si>
  <si>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</si>
  <si>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</si>
  <si>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</si>
  <si>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</si>
  <si>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</si>
  <si>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</si>
  <si>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</si>
  <si>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</si>
  <si>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</si>
  <si>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</si>
  <si>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</si>
  <si>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</si>
  <si>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</si>
  <si>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</si>
  <si>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</si>
  <si>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</si>
  <si>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</si>
  <si>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</si>
  <si>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</si>
  <si>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</si>
  <si>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</si>
  <si>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</si>
  <si>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</si>
  <si>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</si>
  <si>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</si>
  <si>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</si>
  <si>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</si>
  <si>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</si>
  <si>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</si>
  <si>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</si>
  <si>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</si>
  <si>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</si>
  <si>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</si>
  <si>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</si>
  <si>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</si>
  <si>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</si>
  <si>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</si>
  <si>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</si>
  <si>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</si>
  <si>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</si>
  <si>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</si>
  <si>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</si>
  <si>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</si>
  <si>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</si>
  <si>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</si>
  <si>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</si>
  <si>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</si>
  <si>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</si>
  <si>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</si>
  <si>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</si>
  <si>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</si>
  <si>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</si>
  <si>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</si>
  <si>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</si>
  <si>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</si>
  <si>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</si>
  <si>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</si>
  <si>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</si>
  <si>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</si>
  <si>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</si>
  <si>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</si>
  <si>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</si>
  <si>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</si>
  <si>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</si>
  <si>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</si>
  <si>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</si>
  <si>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</si>
  <si>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</si>
  <si>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</si>
  <si>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</si>
  <si>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</si>
  <si>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</si>
  <si>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</si>
  <si>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</si>
  <si>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</si>
  <si>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</si>
  <si>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</si>
  <si>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</si>
  <si>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</si>
  <si>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</si>
  <si>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</si>
  <si>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</si>
  <si>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</si>
  <si>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</si>
  <si>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</si>
  <si>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</si>
  <si>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</si>
  <si>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</si>
  <si>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</si>
  <si>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</si>
  <si>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</si>
  <si>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</si>
  <si>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</si>
  <si>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</si>
  <si>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</si>
  <si>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</si>
  <si>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</si>
  <si>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</si>
  <si>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</si>
  <si>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</si>
  <si>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</si>
  <si>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</si>
  <si>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</si>
  <si>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</si>
  <si>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</si>
  <si>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</si>
  <si>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</si>
  <si>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</si>
  <si>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</si>
  <si>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</si>
  <si>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</si>
  <si>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</si>
  <si>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</si>
  <si>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</si>
  <si>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</si>
  <si>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</si>
  <si>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</si>
  <si>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</si>
  <si>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</si>
  <si>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</si>
  <si>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</si>
  <si>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</si>
  <si>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</si>
  <si>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</si>
  <si>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</si>
  <si>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</si>
  <si>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</si>
  <si>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</si>
  <si>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</si>
  <si>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</si>
  <si>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</si>
  <si>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</si>
  <si>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</si>
  <si>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</si>
  <si>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</si>
  <si>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</si>
  <si>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</si>
  <si>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</si>
  <si>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</si>
  <si>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</si>
  <si>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</si>
  <si>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</si>
  <si>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</si>
  <si>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</si>
  <si>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</si>
  <si>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</si>
  <si>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</si>
  <si>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</si>
  <si>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</si>
  <si>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</si>
  <si>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</si>
  <si>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</si>
  <si>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</si>
  <si>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</si>
  <si>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</si>
  <si>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</si>
  <si>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</si>
  <si>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</si>
  <si>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</si>
  <si>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</si>
  <si>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</si>
  <si>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</si>
  <si>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</si>
  <si>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</si>
  <si>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</si>
  <si>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</si>
  <si>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</si>
  <si>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</si>
  <si>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</si>
  <si>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</si>
  <si>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</si>
  <si>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</si>
  <si>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</si>
  <si>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</si>
  <si>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</si>
  <si>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</si>
  <si>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</si>
  <si>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</si>
  <si>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</si>
  <si>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</si>
  <si>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</si>
  <si>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</si>
  <si>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</si>
  <si>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</si>
  <si>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</si>
  <si>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</si>
  <si>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</si>
  <si>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</si>
  <si>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</si>
  <si>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</si>
  <si>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</si>
  <si>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</si>
  <si>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</si>
  <si>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</si>
  <si>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</si>
  <si>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</si>
  <si>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</si>
  <si>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</si>
  <si>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</si>
  <si>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</si>
  <si>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</si>
  <si>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</si>
  <si>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</si>
  <si>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</si>
  <si>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</si>
  <si>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</si>
  <si>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</si>
  <si>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</si>
  <si>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</si>
  <si>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</si>
  <si>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</si>
  <si>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</si>
  <si>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</si>
  <si>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</si>
  <si>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</si>
  <si>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</si>
  <si>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</si>
  <si>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</si>
  <si>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</si>
  <si>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</si>
  <si>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</si>
  <si>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</si>
  <si>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</si>
  <si>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</si>
  <si>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</si>
  <si>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</si>
  <si>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</si>
  <si>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</si>
  <si>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</si>
  <si>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</si>
  <si>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</si>
  <si>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</si>
  <si>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</si>
  <si>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</si>
  <si>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</si>
  <si>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</si>
  <si>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</si>
  <si>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</si>
  <si>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</si>
  <si>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</si>
  <si>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</si>
  <si>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</si>
  <si>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</si>
  <si>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</si>
  <si>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</si>
  <si>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</si>
  <si>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</si>
  <si>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</si>
  <si>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</si>
  <si>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</si>
  <si>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</si>
  <si>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</si>
  <si>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</si>
  <si>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</si>
  <si>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</si>
  <si>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</si>
  <si>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</si>
  <si>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</si>
  <si>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</si>
  <si>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</si>
  <si>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</si>
  <si>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</si>
  <si>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</si>
  <si>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</si>
  <si>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</si>
  <si>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</si>
  <si>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</si>
  <si>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</si>
  <si>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</si>
  <si>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</si>
  <si>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</si>
  <si>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</si>
  <si>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</si>
  <si>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</si>
  <si>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</si>
  <si>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</si>
  <si>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</si>
  <si>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</si>
  <si>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</si>
  <si>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</si>
  <si>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</si>
  <si>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</si>
  <si>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</si>
  <si>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</si>
  <si>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</si>
  <si>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</si>
  <si>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</si>
  <si>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</si>
  <si>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</si>
  <si>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</si>
  <si>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</si>
  <si>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</si>
  <si>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</si>
  <si>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</si>
  <si>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</si>
  <si>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</si>
  <si>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</si>
  <si>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</si>
  <si>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</si>
  <si>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</si>
  <si>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</si>
  <si>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</si>
  <si>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</si>
  <si>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</si>
  <si>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</si>
  <si>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</si>
  <si>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</si>
  <si>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</si>
  <si>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</si>
  <si>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</si>
  <si>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</si>
  <si>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</si>
  <si>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</si>
  <si>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</si>
  <si>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</si>
  <si>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</si>
  <si>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</si>
  <si>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</si>
  <si>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</si>
  <si>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</si>
  <si>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</si>
  <si>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</si>
  <si>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</si>
  <si>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</si>
  <si>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</si>
  <si>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</si>
  <si>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</si>
  <si>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</si>
  <si>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</si>
  <si>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</si>
  <si>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</si>
  <si>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</si>
  <si>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</si>
  <si>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</si>
  <si>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</si>
  <si>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</si>
  <si>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</si>
  <si>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</si>
  <si>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</si>
  <si>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</si>
  <si>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</si>
  <si>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</si>
  <si>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</si>
  <si>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</si>
  <si>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</si>
  <si>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</si>
  <si>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</si>
  <si>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</si>
  <si>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</si>
  <si>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</si>
  <si>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</si>
  <si>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</si>
  <si>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</si>
  <si>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</si>
  <si>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</si>
  <si>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</si>
  <si>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</si>
  <si>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</si>
  <si>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</si>
  <si>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</si>
  <si>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</si>
  <si>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</si>
  <si>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</si>
  <si>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</si>
  <si>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</si>
  <si>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</si>
  <si>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</si>
  <si>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</si>
  <si>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</si>
  <si>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</si>
  <si>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</si>
  <si>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</si>
  <si>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</si>
  <si>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</si>
  <si>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</si>
  <si>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</si>
  <si>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</si>
  <si>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</si>
  <si>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</si>
  <si>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</si>
  <si>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</si>
  <si>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</si>
  <si>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</si>
  <si>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</si>
  <si>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</si>
  <si>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</si>
  <si>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</si>
  <si>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</si>
  <si>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</si>
  <si>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</si>
  <si>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</si>
  <si>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</si>
  <si>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</si>
  <si>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</si>
  <si>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</si>
  <si>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</si>
  <si>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</si>
  <si>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</si>
  <si>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</si>
  <si>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</si>
  <si>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</si>
  <si>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</si>
  <si>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</si>
  <si>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</si>
  <si>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</si>
  <si>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</si>
  <si>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</si>
  <si>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</si>
  <si>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</si>
  <si>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</si>
  <si>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</si>
  <si>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</si>
  <si>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</si>
  <si>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</si>
  <si>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</si>
  <si>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</si>
  <si>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</si>
  <si>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</si>
  <si>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</si>
  <si>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</si>
  <si>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</si>
  <si>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</si>
  <si>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</si>
  <si>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</si>
  <si>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</si>
  <si>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</si>
  <si>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</si>
  <si>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</si>
  <si>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</si>
  <si>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</si>
  <si>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</si>
  <si>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</si>
  <si>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</si>
  <si>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</si>
  <si>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</si>
  <si>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</si>
  <si>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</si>
  <si>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</si>
  <si>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</si>
  <si>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</si>
  <si>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</si>
  <si>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</si>
  <si>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</si>
  <si>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</si>
  <si>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</si>
  <si>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</si>
  <si>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</si>
  <si>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</si>
  <si>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</si>
  <si>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</si>
  <si>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</si>
  <si>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</si>
  <si>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</si>
  <si>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</si>
  <si>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</si>
  <si>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</si>
  <si>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</si>
  <si>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</si>
  <si>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</si>
  <si>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</si>
  <si>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</si>
  <si>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</si>
  <si>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</si>
  <si>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</si>
  <si>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</si>
  <si>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</si>
  <si>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</si>
  <si>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</si>
  <si>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</si>
  <si>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</si>
  <si>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</si>
  <si>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</si>
  <si>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</si>
  <si>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</si>
  <si>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</si>
  <si>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</si>
  <si>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</si>
  <si>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</si>
  <si>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</si>
  <si>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</si>
  <si>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</si>
  <si>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</si>
  <si>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</si>
  <si>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</si>
  <si>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</si>
  <si>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</si>
  <si>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</si>
  <si>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</si>
  <si>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</si>
  <si>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</si>
  <si>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</si>
  <si>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</si>
  <si>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</si>
  <si>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</si>
  <si>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</si>
  <si>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</si>
  <si>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</si>
  <si>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</si>
  <si>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</si>
  <si>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</si>
  <si>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</si>
  <si>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</si>
  <si>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</si>
  <si>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</si>
  <si>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</si>
  <si>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</si>
  <si>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</si>
  <si>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</si>
  <si>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</si>
  <si>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</si>
  <si>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</si>
  <si>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</si>
  <si>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</si>
  <si>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</si>
  <si>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</si>
  <si>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</si>
  <si>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</si>
  <si>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</si>
  <si>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</si>
  <si>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</si>
  <si>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</si>
  <si>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</si>
  <si>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</si>
  <si>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</si>
  <si>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</si>
  <si>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</si>
  <si>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</si>
  <si>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</si>
  <si>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</si>
  <si>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</si>
  <si>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</si>
  <si>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</si>
  <si>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</si>
  <si>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</si>
  <si>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</si>
  <si>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</si>
  <si>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</si>
  <si>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</si>
  <si>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</si>
  <si>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</si>
  <si>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</si>
  <si>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</si>
  <si>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</si>
  <si>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</si>
  <si>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</si>
  <si>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</si>
  <si>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</si>
  <si>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</si>
  <si>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</si>
  <si>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</si>
  <si>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</si>
  <si>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</si>
  <si>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</si>
  <si>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</si>
  <si>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</si>
  <si>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</si>
  <si>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</si>
  <si>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</si>
  <si>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</si>
  <si>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</si>
  <si>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</si>
  <si>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</si>
  <si>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</si>
  <si>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</si>
  <si>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</si>
  <si>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</si>
  <si>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</si>
  <si>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</si>
  <si>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</si>
  <si>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</si>
  <si>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</si>
  <si>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</si>
  <si>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</si>
  <si>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</si>
  <si>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</si>
  <si>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</si>
  <si>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</si>
  <si>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</si>
  <si>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</si>
  <si>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</si>
  <si>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</si>
  <si>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</si>
  <si>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</si>
  <si>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</si>
  <si>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</si>
  <si>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</si>
  <si>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</si>
  <si>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</si>
  <si>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</si>
  <si>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</si>
  <si>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</si>
  <si>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</si>
  <si>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</si>
  <si>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</si>
  <si>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</si>
  <si>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</si>
  <si>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</si>
  <si>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</si>
  <si>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</si>
  <si>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</si>
  <si>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</si>
  <si>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</si>
  <si>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</si>
  <si>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</si>
  <si>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</si>
  <si>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</si>
  <si>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</si>
  <si>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</si>
  <si>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</si>
  <si>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</si>
  <si>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</si>
  <si>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</si>
  <si>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</si>
  <si>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</si>
  <si>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</si>
  <si>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</si>
  <si>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</si>
  <si>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</si>
  <si>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</si>
  <si>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</si>
  <si>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</si>
  <si>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</si>
  <si>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</si>
  <si>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</si>
  <si>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</si>
  <si>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</si>
  <si>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</si>
  <si>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</si>
  <si>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</si>
  <si>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</si>
  <si>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</si>
  <si>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</si>
  <si>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</si>
  <si>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</si>
  <si>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</si>
  <si>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</si>
  <si>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</si>
  <si>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</si>
  <si>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</si>
  <si>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</si>
  <si>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</si>
  <si>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</si>
  <si>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</si>
  <si>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</si>
  <si>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</si>
  <si>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</si>
  <si>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</si>
  <si>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</si>
  <si>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</si>
  <si>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</si>
  <si>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</si>
  <si>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</si>
  <si>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</si>
  <si>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</si>
  <si>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</si>
  <si>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</si>
  <si>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</si>
  <si>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</si>
  <si>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</si>
  <si>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</si>
  <si>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</si>
  <si>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</si>
  <si>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</si>
  <si>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</si>
  <si>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</si>
  <si>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</si>
  <si>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</si>
  <si>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</si>
  <si>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</si>
  <si>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</si>
  <si>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</si>
  <si>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</si>
  <si>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</si>
  <si>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</si>
  <si>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</si>
  <si>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</si>
  <si>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</si>
  <si>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</si>
  <si>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</si>
  <si>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</si>
  <si>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</si>
  <si>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</si>
  <si>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</si>
  <si>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</si>
  <si>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</si>
  <si>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</si>
  <si>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</si>
  <si>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</si>
  <si>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</si>
  <si>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</si>
  <si>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</si>
  <si>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</si>
  <si>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</si>
  <si>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</si>
  <si>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</si>
  <si>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</si>
  <si>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</si>
  <si>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</si>
  <si>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</si>
  <si>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</si>
  <si>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</si>
  <si>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</si>
  <si>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</si>
  <si>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</si>
  <si>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</si>
  <si>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</si>
  <si>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</si>
  <si>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</si>
  <si>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</si>
  <si>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</si>
  <si>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</si>
  <si>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</si>
  <si>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</si>
  <si>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</si>
  <si>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</si>
  <si>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</si>
  <si>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</si>
  <si>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</si>
  <si>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</si>
  <si>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</si>
  <si>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</si>
  <si>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</si>
  <si>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</si>
  <si>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</si>
  <si>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</si>
  <si>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</si>
  <si>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</si>
  <si>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</si>
  <si>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</si>
  <si>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</si>
  <si>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</si>
  <si>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</si>
  <si>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</si>
  <si>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</si>
  <si>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</si>
  <si>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</si>
  <si>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</si>
  <si>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</si>
  <si>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</si>
  <si>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</si>
  <si>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</si>
  <si>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</si>
  <si>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</si>
  <si>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</si>
  <si>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</si>
  <si>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</si>
  <si>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</si>
  <si>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</si>
  <si>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</si>
  <si>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</si>
  <si>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</si>
  <si>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</si>
  <si>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</si>
  <si>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</si>
  <si>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</si>
  <si>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</si>
  <si>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</si>
  <si>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</si>
  <si>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</si>
  <si>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</si>
  <si>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</si>
  <si>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</si>
  <si>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</si>
  <si>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</si>
  <si>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</si>
  <si>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</si>
  <si>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</si>
  <si>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</si>
  <si>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</si>
  <si>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</si>
  <si>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</si>
  <si>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</si>
  <si>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</si>
  <si>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</si>
  <si>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</si>
  <si>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</si>
  <si>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</si>
  <si>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</si>
  <si>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</si>
  <si>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</si>
  <si>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</si>
  <si>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</si>
  <si>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</si>
  <si>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</si>
  <si>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</si>
  <si>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</si>
  <si>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</si>
  <si>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</si>
  <si>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</si>
  <si>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</si>
  <si>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</si>
  <si>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</si>
  <si>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</si>
  <si>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</si>
  <si>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</si>
  <si>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</si>
  <si>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</si>
  <si>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</si>
  <si>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</si>
  <si>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</si>
  <si>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</si>
  <si>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</si>
  <si>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</si>
  <si>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</si>
  <si>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</si>
  <si>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</si>
  <si>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</si>
  <si>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</si>
  <si>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</si>
  <si>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</si>
  <si>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</si>
  <si>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</si>
  <si>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</si>
  <si>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</si>
  <si>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</si>
  <si>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</si>
  <si>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</si>
  <si>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</si>
  <si>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</si>
  <si>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</si>
  <si>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</si>
  <si>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</si>
  <si>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</si>
  <si>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</si>
  <si>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</si>
  <si>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</si>
  <si>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</si>
  <si>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</si>
  <si>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</si>
  <si>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</si>
  <si>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</si>
  <si>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</si>
  <si>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</si>
  <si>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</si>
  <si>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</si>
  <si>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</si>
  <si>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</si>
  <si>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</si>
  <si>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</si>
  <si>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</si>
  <si>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</si>
  <si>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</si>
  <si>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</si>
  <si>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</si>
  <si>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</si>
  <si>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</si>
  <si>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</si>
  <si>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</si>
  <si>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</si>
  <si>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</si>
  <si>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</si>
  <si>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</si>
  <si>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</si>
  <si>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</si>
  <si>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</si>
  <si>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</si>
  <si>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</si>
  <si>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</si>
  <si>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</si>
  <si>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</si>
  <si>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</si>
  <si>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</si>
  <si>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</si>
  <si>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</si>
  <si>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</si>
  <si>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</si>
  <si>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</si>
  <si>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</si>
  <si>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</si>
  <si>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</si>
  <si>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</si>
  <si>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</si>
  <si>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</si>
  <si>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</si>
  <si>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</si>
  <si>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</si>
  <si>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</si>
  <si>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</si>
  <si>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</si>
  <si>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</si>
  <si>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</si>
  <si>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</si>
  <si>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</si>
  <si>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</si>
  <si>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</si>
  <si>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</si>
  <si>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</si>
  <si>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</si>
  <si>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</si>
  <si>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</si>
  <si>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</si>
  <si>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</si>
  <si>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</si>
  <si>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</si>
  <si>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</si>
  <si>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</si>
  <si>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</si>
  <si>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</si>
  <si>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</si>
  <si>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</si>
  <si>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</si>
  <si>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</si>
  <si>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</si>
  <si>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</si>
  <si>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</si>
  <si>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</si>
  <si>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</si>
  <si>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</si>
  <si>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</si>
  <si>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</si>
  <si>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</si>
  <si>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</si>
  <si>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</si>
  <si>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</si>
  <si>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</si>
  <si>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</si>
  <si>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</si>
  <si>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</si>
  <si>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</si>
  <si>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</si>
  <si>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</si>
  <si>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</si>
  <si>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</si>
  <si>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</si>
  <si>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</si>
  <si>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</si>
  <si>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</si>
  <si>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</si>
  <si>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</si>
  <si>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</si>
  <si>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</si>
  <si>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</si>
  <si>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</si>
  <si>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</si>
  <si>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</si>
  <si>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</si>
  <si>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</si>
  <si>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</si>
  <si>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</si>
  <si>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</si>
  <si>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</si>
  <si>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</si>
  <si>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</si>
  <si>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</si>
  <si>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</si>
  <si>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</si>
  <si>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</si>
  <si>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</si>
  <si>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</si>
  <si>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</si>
  <si>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</si>
  <si>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</si>
  <si>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</si>
  <si>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</si>
  <si>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</si>
  <si>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</si>
  <si>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</si>
  <si>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</si>
  <si>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</si>
  <si>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</si>
  <si>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</si>
  <si>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</si>
  <si>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</si>
  <si>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</si>
  <si>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</si>
  <si>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</si>
  <si>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</si>
  <si>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</si>
  <si>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</si>
  <si>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</si>
  <si>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</si>
  <si>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</si>
  <si>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</si>
  <si>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</si>
  <si>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</si>
  <si>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</si>
  <si>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</si>
  <si>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</si>
  <si>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</si>
  <si>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</si>
  <si>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</si>
  <si>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</si>
  <si>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</si>
  <si>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</si>
  <si>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</si>
  <si>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</si>
  <si>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</si>
  <si>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</si>
  <si>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</si>
  <si>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</si>
  <si>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</si>
  <si>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</si>
  <si>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</si>
  <si>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</si>
  <si>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</si>
  <si>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</si>
  <si>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</si>
  <si>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</si>
  <si>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</si>
  <si>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</si>
  <si>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</si>
  <si>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</si>
  <si>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</si>
  <si>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</si>
  <si>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</si>
  <si>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</si>
  <si>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</si>
  <si>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</si>
  <si>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</si>
  <si>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</si>
  <si>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</si>
  <si>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</si>
  <si>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</si>
  <si>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</si>
  <si>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</si>
  <si>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</si>
  <si>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</si>
  <si>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</si>
  <si>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</si>
  <si>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</si>
  <si>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</si>
  <si>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</si>
  <si>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</si>
  <si>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</si>
  <si>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</si>
  <si>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</si>
  <si>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</si>
  <si>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</si>
  <si>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</si>
  <si>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</si>
  <si>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</si>
  <si>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</si>
  <si>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</si>
  <si>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</si>
  <si>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</si>
  <si>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</si>
  <si>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</si>
  <si>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</si>
  <si>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</si>
  <si>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</si>
  <si>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</si>
  <si>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</si>
  <si>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</si>
  <si>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</si>
  <si>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</si>
  <si>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</si>
  <si>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</si>
  <si>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</si>
  <si>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</si>
  <si>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</si>
  <si>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</si>
  <si>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</si>
  <si>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</si>
  <si>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</si>
  <si>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</si>
  <si>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</si>
  <si>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</si>
  <si>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</si>
  <si>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</si>
  <si>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</si>
  <si>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</si>
  <si>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</si>
  <si>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</si>
  <si>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</si>
  <si>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</si>
  <si>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</si>
  <si>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</si>
  <si>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</si>
  <si>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</si>
  <si>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</si>
  <si>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</si>
  <si>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</si>
  <si>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</si>
  <si>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</si>
  <si>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PCM-20251003-00000765</t>
  </si>
  <si>
    <t>Critical</t>
  </si>
  <si>
    <t xml:space="preserve">team need 50 mins </t>
  </si>
  <si>
    <t>PCM-20251003-00000784</t>
  </si>
  <si>
    <t xml:space="preserve">EM team at site TS </t>
  </si>
  <si>
    <t>PCM-20251003-00000830</t>
  </si>
  <si>
    <t xml:space="preserve">team need40  mins </t>
  </si>
  <si>
    <t>PCM-20251003-00000831</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</si>
  <si>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</si>
  <si>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</si>
  <si>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</si>
  <si>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</si>
  <si>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</si>
  <si>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</si>
  <si>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</si>
  <si>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</si>
  <si>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</si>
  <si>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</si>
  <si>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</si>
  <si>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</si>
  <si>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</si>
  <si>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</si>
  <si>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</si>
  <si>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</si>
  <si>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</si>
  <si>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</si>
  <si>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</si>
  <si>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</si>
  <si>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</si>
  <si>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</si>
  <si>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</si>
  <si>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</si>
  <si>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</si>
  <si>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</si>
  <si>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</si>
  <si>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</si>
  <si>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</si>
  <si>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</si>
  <si>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</si>
  <si>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</si>
  <si>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</si>
  <si>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</si>
  <si>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</si>
  <si>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</si>
  <si>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</si>
  <si>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</si>
  <si>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</si>
  <si>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</si>
  <si>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</si>
  <si>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</si>
  <si>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</si>
  <si>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</si>
  <si>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</si>
  <si>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</si>
  <si>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</si>
  <si>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</si>
  <si>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</si>
  <si>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</si>
  <si>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</si>
  <si>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</si>
  <si>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</si>
  <si>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</si>
  <si>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</si>
  <si>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</si>
  <si>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</si>
  <si>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</si>
  <si>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</si>
  <si>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</si>
  <si>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</si>
  <si>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</si>
  <si>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</si>
  <si>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</si>
  <si>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</si>
  <si>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</si>
  <si>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</si>
  <si>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</si>
  <si>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</si>
  <si>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</si>
  <si>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</si>
  <si>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</si>
  <si>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</si>
  <si>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</si>
  <si>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</si>
  <si>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</si>
  <si>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</si>
  <si>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</si>
  <si>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</si>
  <si>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</si>
  <si>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</si>
  <si>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</si>
  <si>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</si>
  <si>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</si>
  <si>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</si>
  <si>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</si>
  <si>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PCM-20251003-00000677</t>
  </si>
  <si>
    <t>No parking available in progress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</si>
  <si>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</si>
  <si>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</si>
  <si>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</si>
  <si>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</si>
  <si>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</si>
  <si>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</si>
  <si>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</si>
  <si>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</si>
  <si>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PCM-20251003-00000687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</si>
  <si>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</si>
  <si>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</si>
  <si>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</si>
  <si>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</si>
  <si>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</si>
  <si>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PCM-20251003-00000828</t>
  </si>
  <si>
    <t>EM Team on the way ETA: 50 Mins</t>
  </si>
  <si>
    <t>PCM-20250929-00001062</t>
  </si>
  <si>
    <t>Minor</t>
  </si>
  <si>
    <t>Cell down due to obsolete module shortage ( issue esclated to LATIS team and waiting their support to arrange modules)</t>
  </si>
  <si>
    <t>PCM-20250926-00001863</t>
  </si>
  <si>
    <t>PCM-20251002-00002053</t>
  </si>
  <si>
    <t>PCM-20251003-00000721</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</si>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</sst>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7" totalsRowShown="0" headerRowDxfId="157" dataDxfId="156" headerRowBorderDxfId="154" tableBorderDxfId="155" totalsRowBorderDxfId="153">
  <autoFilter ref="A1:CJ3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tabSelected="1"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270.59467916666472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4</v>
      </c>
      <c r="D3" s="64" t="s">
        <v>16595</v>
      </c>
      <c r="E3" s="65" t="s">
        <v>38967</v>
      </c>
      <c r="F3" s="66">
        <v>45933.500937500001</v>
      </c>
      <c r="G3" s="67">
        <f ca="1">IFERROR(NOW()-F3,"")</f>
        <v>4.2167592589976266E-2</v>
      </c>
      <c r="H3" s="68">
        <v>45933.494004629632</v>
      </c>
      <c r="I3" s="73" t="str">
        <f>IFERROR(VLOOKUP(D3,DB!A:F,6,0),"")</f>
        <v>Generator-DG</v>
      </c>
      <c r="J3" s="73" t="str">
        <f>IFERROR(VLOOKUP(D3,DB!A:G,7,0),"")</f>
        <v>Vandalized</v>
      </c>
      <c r="K3" s="69" t="s">
        <v>38968</v>
      </c>
      <c r="L3" s="70" t="str">
        <f>IFERROR(VLOOKUP(D3,DB!A:I,9,0),"")</f>
        <v>Latis</v>
      </c>
    </row>
    <row r="4" spans="1:12" ht="15" customHeight="1">
      <c r="A4" s="63" t="s">
        <v>38969</v>
      </c>
      <c r="B4" s="73" t="str">
        <f>IFERROR(VLOOKUP(D4,DB!A:K,11,0),"")</f>
        <v>R1</v>
      </c>
      <c r="C4" s="64">
        <v>1</v>
      </c>
      <c r="D4" s="64" t="s">
        <v>17611</v>
      </c>
      <c r="E4" s="65" t="s">
        <v>38964</v>
      </c>
      <c r="F4" s="66">
        <v>45933.510659722226</v>
      </c>
      <c r="G4" s="67">
        <f ca="1">IFERROR(NOW()-F4,"")</f>
        <v>3.2445370365167037E-2</v>
      </c>
      <c r="H4" s="68">
        <v>45933.505590277775</v>
      </c>
      <c r="I4" s="73" t="str">
        <f>IFERROR(VLOOKUP(D4,DB!A:F,6,0),"")</f>
        <v>Power Cube</v>
      </c>
      <c r="J4" s="73" t="str">
        <f>IFERROR(VLOOKUP(D4,DB!A:G,7,0),"")</f>
        <v>No BB Design+Good</v>
      </c>
      <c r="K4" s="69" t="s">
        <v>38970</v>
      </c>
      <c r="L4" s="70" t="str">
        <f>IFERROR(VLOOKUP(D4,DB!A:I,9,0),"")</f>
        <v>Latis</v>
      </c>
    </row>
    <row r="5" spans="1:12" ht="15" customHeight="1">
      <c r="A5" s="63" t="s">
        <v>38971</v>
      </c>
      <c r="B5" s="73" t="str">
        <f>IFERROR(VLOOKUP(D5,DB!A:K,11,0),"")</f>
        <v>R1</v>
      </c>
      <c r="C5" s="64">
        <v>1</v>
      </c>
      <c r="D5" s="64" t="s">
        <v>8251</v>
      </c>
      <c r="E5" s="65" t="s">
        <v>38964</v>
      </c>
      <c r="F5" s="142">
        <v>45933.53224537037</v>
      </c>
      <c r="G5" s="67">
        <f ca="1">IFERROR(NOW()-F5,"")</f>
        <v>1.0859722220629919E-2</v>
      </c>
      <c r="H5" s="68">
        <v>45933.522499999999</v>
      </c>
      <c r="I5" s="73" t="str">
        <f>IFERROR(VLOOKUP(D5,DB!A:F,6,0),"")</f>
        <v>Generator-SG</v>
      </c>
      <c r="J5" s="73" t="str">
        <f>IFERROR(VLOOKUP(D5,DB!A:G,7,0),"")</f>
        <v>Dead</v>
      </c>
      <c r="K5" s="69" t="s">
        <v>38972</v>
      </c>
      <c r="L5" s="70" t="str">
        <f>IFERROR(VLOOKUP(D5,DB!A:I,9,0),"")</f>
        <v>Latis</v>
      </c>
    </row>
    <row r="6" spans="1:12" ht="15" customHeight="1">
      <c r="A6" s="63" t="s">
        <v>38973</v>
      </c>
      <c r="B6" s="73" t="str">
        <f>IFERROR(VLOOKUP(D6,DB!A:K,11,0),"")</f>
        <v>R1</v>
      </c>
      <c r="C6" s="64">
        <v>1</v>
      </c>
      <c r="D6" s="64" t="s">
        <v>21564</v>
      </c>
      <c r="E6" s="65" t="s">
        <v>38964</v>
      </c>
      <c r="F6" s="66">
        <v>45933.532997685186</v>
      </c>
      <c r="G6" s="67">
        <f ca="1">IFERROR(NOW()-F6,"")</f>
        <v>1.0107407404575497E-2</v>
      </c>
      <c r="H6" s="68">
        <v>45933.527407407404</v>
      </c>
      <c r="I6" s="73" t="str">
        <f>IFERROR(VLOOKUP(D6,DB!A:F,6,0),"")</f>
        <v>Generator-SG</v>
      </c>
      <c r="J6" s="73" t="str">
        <f>IFERROR(VLOOKUP(D6,DB!A:G,7,0),"")</f>
        <v>Dead</v>
      </c>
      <c r="K6" s="69" t="s">
        <v>38974</v>
      </c>
      <c r="L6" s="70" t="str">
        <f>IFERROR(VLOOKUP(D6,DB!A:I,9,0),"")</f>
        <v>Latis</v>
      </c>
    </row>
    <row r="7" spans="1:12" ht="15" customHeight="1">
      <c r="A7" s="63"/>
      <c r="B7" s="73" t="str">
        <f>IFERROR(VLOOKUP(D7,DB!A:K,11,0),"")</f>
        <v/>
      </c>
      <c r="C7" s="64"/>
      <c r="D7" s="64"/>
      <c r="E7" s="65"/>
      <c r="F7" s="66"/>
      <c r="G7" s="67">
        <f ca="1">IFERROR(NOW()-F7,"")</f>
        <v>45933.543105092591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45933.543105092591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45933.543105092591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45933.543105092591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45933.543105092591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45933.543105092591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45933.543105092591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45933.543105092591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45933.543105092591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45933.543105092591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45933.543105092591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45933.543105092591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45933.543105092591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45933.543105092591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45933.543105092591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45933.543105092591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45933.543105092591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45933.543105092591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45933.543105092591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45933.543105092591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45933.543105092591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45933.543105092591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45933.543105092591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45933.543105092591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45933.543105092591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45933.543105092591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45933.543105092591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45933.543105092591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45933.543105092591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45933.543105092591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45933.543105092591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45933.543105092591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45933.543105092591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45933.543105092591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45933.543105092591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45933.543105092591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45933.543105092591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45933.543105092591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45933.543105092591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45933.543105092591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45933.543105092591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45933.543105092591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45933.543105092591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45933.543105092591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45933.543105092591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45933.543105092591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45933.543105092591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45933.543105092591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45933.543105092591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45933.543105092591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45933.543105092591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45933.543105092591</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92FA4633-642B-415F-A3C0-6C309F63FA1B}"/>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7"/>
  <sheetViews>
    <sheetView workbookViewId="0">
      <selection activeCell="F7" sqref="F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38975</v>
      </c>
      <c r="N1" s="103" t="s">
        <v>38976</v>
      </c>
      <c r="O1" s="103" t="s">
        <v>38977</v>
      </c>
      <c r="P1" s="103" t="s">
        <v>38978</v>
      </c>
      <c r="Q1" s="103" t="s">
        <v>38979</v>
      </c>
      <c r="R1" s="103" t="s">
        <v>38980</v>
      </c>
      <c r="S1" s="103" t="s">
        <v>38981</v>
      </c>
      <c r="T1" s="103" t="s">
        <v>38982</v>
      </c>
      <c r="U1" s="103" t="s">
        <v>38983</v>
      </c>
      <c r="V1" s="103" t="s">
        <v>38984</v>
      </c>
      <c r="W1" s="103" t="s">
        <v>38985</v>
      </c>
      <c r="X1" s="103" t="s">
        <v>38986</v>
      </c>
      <c r="Y1" s="103" t="s">
        <v>38987</v>
      </c>
      <c r="Z1" s="103" t="s">
        <v>38988</v>
      </c>
      <c r="AA1" s="103" t="s">
        <v>38989</v>
      </c>
      <c r="AB1" s="103" t="s">
        <v>38990</v>
      </c>
      <c r="AC1" s="103" t="s">
        <v>38991</v>
      </c>
      <c r="AD1" s="103" t="s">
        <v>38992</v>
      </c>
      <c r="AE1" s="103" t="s">
        <v>38993</v>
      </c>
      <c r="AF1" s="103" t="s">
        <v>38994</v>
      </c>
      <c r="AG1" s="103" t="s">
        <v>38995</v>
      </c>
      <c r="AH1" s="103" t="s">
        <v>38996</v>
      </c>
      <c r="AI1" s="103" t="s">
        <v>38997</v>
      </c>
      <c r="AJ1" s="103" t="s">
        <v>38998</v>
      </c>
      <c r="AK1" s="103" t="s">
        <v>38999</v>
      </c>
      <c r="AL1" s="103" t="s">
        <v>39000</v>
      </c>
      <c r="AM1" s="103" t="s">
        <v>39001</v>
      </c>
      <c r="AN1" s="103" t="s">
        <v>39002</v>
      </c>
      <c r="AO1" s="103" t="s">
        <v>39003</v>
      </c>
      <c r="AP1" s="103" t="s">
        <v>39004</v>
      </c>
      <c r="AQ1" s="103" t="s">
        <v>39005</v>
      </c>
      <c r="AR1" s="103" t="s">
        <v>39006</v>
      </c>
      <c r="AS1" s="103" t="s">
        <v>39007</v>
      </c>
      <c r="AT1" s="103" t="s">
        <v>39008</v>
      </c>
      <c r="AU1" s="103" t="s">
        <v>39009</v>
      </c>
      <c r="AV1" s="103" t="s">
        <v>39010</v>
      </c>
      <c r="AW1" s="103" t="s">
        <v>39011</v>
      </c>
      <c r="AX1" s="103" t="s">
        <v>39012</v>
      </c>
      <c r="AY1" s="103" t="s">
        <v>39013</v>
      </c>
      <c r="AZ1" s="103" t="s">
        <v>39014</v>
      </c>
      <c r="BA1" s="103" t="s">
        <v>39015</v>
      </c>
      <c r="BB1" s="103" t="s">
        <v>39016</v>
      </c>
      <c r="BC1" s="103" t="s">
        <v>39017</v>
      </c>
      <c r="BD1" s="103" t="s">
        <v>39018</v>
      </c>
      <c r="BE1" s="103" t="s">
        <v>39019</v>
      </c>
      <c r="BF1" s="103" t="s">
        <v>39020</v>
      </c>
      <c r="BG1" s="103" t="s">
        <v>39021</v>
      </c>
      <c r="BH1" s="103" t="s">
        <v>39022</v>
      </c>
      <c r="BI1" s="103" t="s">
        <v>39023</v>
      </c>
      <c r="BJ1" s="103" t="s">
        <v>39024</v>
      </c>
      <c r="BK1" s="103" t="s">
        <v>39025</v>
      </c>
      <c r="BL1" s="103" t="s">
        <v>39026</v>
      </c>
      <c r="BM1" s="103" t="s">
        <v>39027</v>
      </c>
      <c r="BN1" s="103" t="s">
        <v>39028</v>
      </c>
      <c r="BO1" s="103" t="s">
        <v>39029</v>
      </c>
      <c r="BP1" s="103" t="s">
        <v>39030</v>
      </c>
      <c r="BQ1" s="103" t="s">
        <v>39031</v>
      </c>
      <c r="BR1" s="103" t="s">
        <v>39032</v>
      </c>
      <c r="BS1" s="103" t="s">
        <v>39033</v>
      </c>
      <c r="BT1" s="103" t="s">
        <v>39034</v>
      </c>
      <c r="BU1" s="103" t="s">
        <v>39035</v>
      </c>
      <c r="BV1" s="103" t="s">
        <v>39036</v>
      </c>
      <c r="BW1" s="103" t="s">
        <v>39037</v>
      </c>
      <c r="BX1" s="103" t="s">
        <v>39038</v>
      </c>
      <c r="BY1" s="103" t="s">
        <v>39039</v>
      </c>
      <c r="BZ1" s="103" t="s">
        <v>39040</v>
      </c>
      <c r="CA1" s="103" t="s">
        <v>39041</v>
      </c>
      <c r="CB1" s="103" t="s">
        <v>39042</v>
      </c>
      <c r="CC1" s="103" t="s">
        <v>39043</v>
      </c>
      <c r="CD1" s="103" t="s">
        <v>39044</v>
      </c>
      <c r="CE1" s="103" t="s">
        <v>39045</v>
      </c>
      <c r="CF1" s="103" t="s">
        <v>39046</v>
      </c>
      <c r="CG1" s="103" t="s">
        <v>39047</v>
      </c>
      <c r="CH1" s="103" t="s">
        <v>39048</v>
      </c>
      <c r="CI1" s="103" t="s">
        <v>39049</v>
      </c>
      <c r="CJ1" s="103" t="s">
        <v>39050</v>
      </c>
    </row>
    <row r="2" spans="1:88" s="82" customFormat="1" ht="31.5" customHeight="1">
      <c r="A2" s="75" t="s">
        <v>39051</v>
      </c>
      <c r="B2" s="75" t="s">
        <v>27</v>
      </c>
      <c r="C2" s="75">
        <v>1</v>
      </c>
      <c r="D2" s="75" t="s">
        <v>19278</v>
      </c>
      <c r="E2" s="100" t="s">
        <v>38967</v>
      </c>
      <c r="F2" s="88">
        <v>45322.056979166664</v>
      </c>
      <c r="G2" s="89" t="s">
        <v>39052</v>
      </c>
      <c r="H2" s="102">
        <v>45322.050729166665</v>
      </c>
      <c r="I2" s="75" t="s">
        <v>83</v>
      </c>
      <c r="J2" s="75" t="s">
        <v>65</v>
      </c>
      <c r="K2" s="101" t="s">
        <v>39053</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39054</v>
      </c>
      <c r="B3" s="75" t="str">
        <f>IFERROR(VLOOKUP(D3,DB!A:K,11,0),"")</f>
        <v>R2</v>
      </c>
      <c r="C3" s="75">
        <v>1</v>
      </c>
      <c r="D3" s="75" t="s">
        <v>31039</v>
      </c>
      <c r="E3" s="100" t="s">
        <v>38967</v>
      </c>
      <c r="F3" s="88">
        <v>45691.651782407411</v>
      </c>
      <c r="G3" s="89">
        <f ca="1">IFERROR(NOW()-F3,"-")</f>
        <v>241.89132268518006</v>
      </c>
      <c r="H3" s="102">
        <v>45691.645879629628</v>
      </c>
      <c r="I3" s="75" t="str">
        <f>IFERROR(VLOOKUP(D3,DB!A:F,6,0),"")</f>
        <v>Generator-SG</v>
      </c>
      <c r="J3" s="75" t="str">
        <f>IFERROR(VLOOKUP(D3,DB!A:G,7,0),"")</f>
        <v>Vandalized</v>
      </c>
      <c r="K3" s="101" t="s">
        <v>39055</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39056</v>
      </c>
      <c r="B4" s="75" t="str">
        <f>IFERROR(VLOOKUP(D4,DB!A:K,11,0),"")</f>
        <v>R2</v>
      </c>
      <c r="C4" s="75">
        <v>1</v>
      </c>
      <c r="D4" s="75" t="s">
        <v>31078</v>
      </c>
      <c r="E4" s="88" t="s">
        <v>38964</v>
      </c>
      <c r="F4" s="88">
        <v>45806.727083333331</v>
      </c>
      <c r="G4" s="89">
        <f ca="1">IFERROR(NOW()-F4,"-")</f>
        <v>126.81602175925946</v>
      </c>
      <c r="H4" s="88">
        <v>45791.543067129627</v>
      </c>
      <c r="I4" s="75" t="str">
        <f>IFERROR(VLOOKUP(D4,DB!A:F,6,0),"")</f>
        <v>SCECO</v>
      </c>
      <c r="J4" s="75" t="str">
        <f>IFERROR(VLOOKUP(D4,DB!A:G,7,0),"")</f>
        <v>No BB Shifted</v>
      </c>
      <c r="K4" s="101" t="s">
        <v>39057</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39058</v>
      </c>
      <c r="B5" s="75" t="str">
        <f>IFERROR(VLOOKUP(D5,DB!A:K,11,0),"")</f>
        <v>R2</v>
      </c>
      <c r="C5" s="75">
        <v>1</v>
      </c>
      <c r="D5" s="75" t="s">
        <v>29168</v>
      </c>
      <c r="E5" s="100" t="s">
        <v>38964</v>
      </c>
      <c r="F5" s="88">
        <v>45824.999837962961</v>
      </c>
      <c r="G5" s="89">
        <f ca="1">IFERROR(NOW()-F5,"-")</f>
        <v>108.54326712962938</v>
      </c>
      <c r="H5" s="88">
        <v>45824.993587962963</v>
      </c>
      <c r="I5" s="75" t="str">
        <f>IFERROR(VLOOKUP(D5,DB!A:F,6,0),"")</f>
        <v>Generator-SG</v>
      </c>
      <c r="J5" s="75" t="str">
        <f>IFERROR(VLOOKUP(D5,DB!A:G,7,0),"")</f>
        <v>Good</v>
      </c>
      <c r="K5" s="101" t="s">
        <v>39059</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39060</v>
      </c>
      <c r="B6" s="18" t="str">
        <f>IFERROR(VLOOKUP(D6,DB!A:K,11,0),"")</f>
        <v>R2</v>
      </c>
      <c r="C6" s="18">
        <v>1</v>
      </c>
      <c r="D6" s="18" t="s">
        <v>20813</v>
      </c>
      <c r="E6" s="131" t="s">
        <v>38964</v>
      </c>
      <c r="F6" s="132">
        <v>45933.464421296296</v>
      </c>
      <c r="G6" s="133">
        <f ca="1">IFERROR(NOW()-F6,"-")</f>
        <v>7.8683796295081265E-2</v>
      </c>
      <c r="H6" s="132">
        <v>45933.458275462966</v>
      </c>
      <c r="I6" s="18" t="str">
        <f>IFERROR(VLOOKUP(D6,DB!A:F,6,0),"")</f>
        <v>SCECO</v>
      </c>
      <c r="J6" s="18" t="str">
        <f>IFERROR(VLOOKUP(D6,DB!A:G,7,0),"")</f>
        <v>Dead</v>
      </c>
      <c r="K6" s="19" t="s">
        <v>39061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45933.543105092591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45933.543105092591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45933.543105092591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45933.543105092591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45933.543105092591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45933.543105092591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75"/>
      <c r="E13" s="131"/>
      <c r="F13" s="132"/>
      <c r="G13" s="133">
        <f ca="1">IFERROR(NOW()-F13,"-")</f>
        <v>45933.543105092591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45933.543105092591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45933.543105092591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45933.543105092591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45933.543105092591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45933.543105092591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45933.543105092591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45933.543105092591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45933.543105092591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45933.543105092591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45933.543105092591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45933.543105092591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45933.543105092591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45933.543105092591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45933.543105092591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45933.543105092591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45933.543105092591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45933.543105092591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45933.543105092591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45933.543105092591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45933.543105092591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45933.543105092591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45933.543105092591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45933.543105092591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45933.543105092591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45933.543105092591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45933.543105092591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45933.543105092591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45933.543105092591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45933.543105092591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45933.543105092591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45933.543105092591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45933.543105092591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45933.543105092591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45933.543105092591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45933.543105092591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45933.543105092591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45933.543105092591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45933.543105092591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45933.543105092591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45933.543105092591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45933.543105092591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45933.543105092591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45933.543105092591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45933.543105092591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45933.543105092591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45933.543105092591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45933.543105092591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45933.543105092591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45933.543105092591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45933.543105092591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45933.543105092591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45933.543105092591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45933.543105092591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45933.543105092591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45933.543105092591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45933.543105092591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45933.543105092591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45933.543105092591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45933.543105092591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45933.543105092591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45933.543105092591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45933.543105092591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45933.543105092591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45933.543105092591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45933.543105092591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45933.543105092591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45933.543105092591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45933.543105092591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45933.543105092591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45933.543105092591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45933.543105092591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45933.543105092591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45933.543105092591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45933.543105092591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45933.543105092591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45933.543105092591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45933.543105092591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45933.543105092591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45933.543105092591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45933.543105092591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45933.543105092591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45933.543105092591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45933.543105092591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45933.543105092591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45933.543105092591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45933.543105092591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45933.543105092591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45933.543105092591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45933.543105092591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45933.543105092591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45933.543105092591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45933.543105092591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45933.543105092591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45933.543105092591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45933.543105092591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45933.543105092591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45933.543105092591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45933.543105092591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45933.543105092591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45933.543105092591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45933.543105092591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45933.543105092591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45933.543105092591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45933.543105092591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45933.543105092591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45933.543105092591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45933.543105092591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45933.543105092591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45933.543105092591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45933.543105092591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45933.543105092591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45933.543105092591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45933.543105092591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45933.543105092591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45933.543105092591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45933.543105092591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45933.543105092591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45933.543105092591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45933.543105092591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45933.543105092591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45933.543105092591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45933.543105092591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45933.543105092591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45933.543105092591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45933.543105092591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45933.543105092591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45933.543105092591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45933.543105092591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45933.543105092591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45933.543105092591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45933.543105092591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45933.543105092591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45933.543105092591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45933.543105092591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45933.543105092591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45933.543105092591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45933.543105092591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45933.543105092591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45933.543105092591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45933.543105092591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45933.543105092591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45933.543105092591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45933.543105092591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45933.543105092591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45933.543105092591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45933.543105092591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45933.543105092591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45933.543105092591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45933.543105092591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45933.543105092591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45933.543105092591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45933.543105092591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45933.543105092591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45933.543105092591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45933.543105092591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45933.543105092591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45933.543105092591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45933.543105092591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45933.543105092591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45933.543105092591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45933.543105092591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45933.543105092591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45933.543105092591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45933.543105092591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45933.543105092591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45933.543105092591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45933.543105092591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45933.543105092591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45933.543105092591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45933.543105092591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45933.543105092591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45933.543105092591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45933.543105092591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45933.543105092591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45933.543105092591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45933.543105092591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45933.543105092591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45933.543105092591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45933.543105092591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45933.543105092591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45933.543105092591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45933.543105092591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45933.543105092591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45933.543105092591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45933.543105092591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45933.543105092591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45933.543105092591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45933.543105092591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45933.543105092591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45933.543105092591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45933.543105092591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45933.543105092591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45933.543105092591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45933.543105092591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45933.543105092591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45933.543105092591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45933.543105092591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45933.543105092591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45933.543105092591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45933.543105092591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45933.543105092591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45933.543105092591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45933.543105092591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45933.543105092591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45933.543105092591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45933.543105092591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45933.543105092591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45933.543105092591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45933.543105092591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45933.543105092591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45933.543105092591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45933.543105092591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45933.543105092591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45933.543105092591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45933.543105092591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45933.543105092591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45933.543105092591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45933.543105092591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45933.543105092591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45933.543105092591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45933.543105092591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45933.543105092591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45933.543105092591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45933.543105092591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45933.543105092591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45933.543105092591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45933.543105092591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45933.543105092591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45933.543105092591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45933.543105092591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45933.543105092591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45933.543105092591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45933.543105092591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45933.543105092591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45933.543105092591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45933.543105092591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45933.543105092591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45933.543105092591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45933.543105092591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45933.543105092591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45933.543105092591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45933.543105092591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45933.543105092591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45933.543105092591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45933.543105092591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45933.543105092591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45933.543105092591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45933.543105092591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45933.543105092591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45933.543105092591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45933.543105092591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45933.543105092591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45933.543105092591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45933.543105092591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45933.543105092591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45933.543105092591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45933.543105092591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45933.543105092591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45933.543105092591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45933.543105092591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45933.543105092591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45933.543105092591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45933.543105092591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45933.543105092591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45933.543105092591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45933.543105092591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45933.543105092591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45933.543105092591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45933.543105092591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45933.543105092591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45933.543105092591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45933.543105092591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45933.543105092591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45933.543105092591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45933.543105092591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45933.543105092591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45933.543105092591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45933.543105092591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45933.543105092591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45933.543105092591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45933.543105092591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45933.543105092591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45933.543105092591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45933.543105092591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45933.543105092591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45933.543105092591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45933.543105092591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45933.543105092591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45933.543105092591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45933.543105092591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45933.543105092591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45933.543105092591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45933.543105092591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45933.543105092591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45933.543105092591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45933.543105092591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45933.543105092591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45933.543105092591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45933.543105092591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45933.543105092591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45933.543105092591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45933.543105092591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45933.543105092591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45933.543105092591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45933.543105092591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45933.543105092591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45933.543105092591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45933.543105092591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45933.543105092591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45933.543105092591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45933.543105092591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45933.543105092591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45933.543105092591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45933.543105092591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45933.543105092591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45933.543105092591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45933.543105092591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45933.543105092591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45933.543105092591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45933.543105092591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45933.543105092591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45933.543105092591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45933.543105092591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45933.543105092591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sheetData>
  <dataValidations count="2">
    <dataValidation allowBlank="1" showInputMessage="1" showErrorMessage="1" sqref="E1" xr:uid="{4D935161-CDD3-4592-B877-3FB59C99E142}"/>
    <dataValidation type="list" allowBlank="1" showInputMessage="1" showErrorMessage="1" sqref="E3:E3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45933.543105092591</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45933.543105092591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45933.543105092591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45933.543105092591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45933.543105092591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45933.543105092591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45933.543105092591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45933.543105092591</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45933.543105092591</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45933.543105092591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45933.543105092591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45933.543105092591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45933.543105092591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45933.543105092591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45933.543105092591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45933.543105092591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45933.543105092591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45933.543105092591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45933.543105092591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45933.543105092591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45933.543105092591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45933.543105092591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45933.543105092591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45933.543105092591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45933.543105092591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45933.543105092591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45933.543105092591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45933.543105092591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45933.543105092591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45933.543105092591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45933.543105092591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45933.543105092591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45933.543105092591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45933.543105092591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45933.543105092591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45933.543105092591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45933.543105092591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45933.543105092591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45933.543105092591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45933.543105092591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45933.543105092591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45933.543105092591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45933.543105092591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45933.543105092591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45933.543105092591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45933.543105092591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45933.543105092591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45933.543105092591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45933.543105092591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45933.543105092591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45933.543105092591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45933.543105092591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45933.543105092591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45933.543105092591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45933.543105092591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45933.543105092591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45933.543105092591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45933.543105092591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45933.543105092591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45933.543105092591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45933.543105092591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45933.543105092591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45933.543105092591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45933.543105092591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45933.543105092591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45933.543105092591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45933.543105092591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45933.543105092591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45933.543105092591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45933.543105092591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45933.543105092591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45933.543105092591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45933.543105092591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45933.543105092591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45933.543105092591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45933.543105092591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45933.543105092591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45933.543105092591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45933.543105092591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45933.543105092591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45933.543105092591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45933.543105092591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45933.543105092591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45933.543105092591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45933.543105092591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45933.543105092591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45933.543105092591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45933.543105092591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45933.543105092591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45933.543105092591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45933.543105092591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45933.543105092591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45933.543105092591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45933.543105092591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45933.543105092591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45933.543105092591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45933.543105092591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45933.543105092591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45933.543105092591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45933.543105092591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45933.543105092591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45933.543105092591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45933.543105092591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45933.543105092591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45933.543105092591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45933.543105092591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45933.543105092591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45933.543105092591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45933.543105092591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45933.543105092591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45933.543105092591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45933.543105092591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45933.543105092591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45933.543105092591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45933.543105092591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45933.543105092591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45933.543105092591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45933.543105092591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45933.543105092591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45933.543105092591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45933.543105092591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45933.543105092591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45933.543105092591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45933.543105092591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45933.543105092591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45933.543105092591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45933.543105092591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45933.543105092591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45933.543105092591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45933.543105092591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45933.543105092591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45933.543105092591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45933.543105092591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45933.543105092591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45933.543105092591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45933.543105092591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45933.543105092591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45933.543105092591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45933.543105092591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45933.543105092591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45933.543105092591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45933.543105092591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45933.543105092591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45933.543105092591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45933.543105092591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45933.543105092591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45933.543105092591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45933.543105092591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45933.543105092591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45933.543105092591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45933.543105092591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45933.543105092591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45933.543105092591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45933.543105092591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45933.543105092591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45933.543105092591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45933.543105092591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45933.543105092591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45933.543105092591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45933.543105092591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45933.543105092591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45933.543105092591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45933.543105092591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45933.543105092591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45933.543105092591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45933.543105092591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45933.543105092591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45933.543105092591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45933.543105092591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45933.543105092591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45933.543105092591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45933.543105092591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45933.543105092591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45933.543105092591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45933.543105092591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45933.543105092591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45933.543105092591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45933.543105092591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45933.543105092591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45933.543105092591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45933.543105092591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45933.543105092591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45933.543105092591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45933.543105092591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45933.543105092591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45933.543105092591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45933.543105092591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45933.543105092591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45933.543105092591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45933.543105092591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45933.543105092591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45933.543105092591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45933.543105092591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45933.543105092591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45933.543105092591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45933.543105092591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45933.543105092591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45933.543105092591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45933.543105092591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45933.543105092591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45933.543105092591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45933.543105092591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45933.543105092591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45933.543105092591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45933.543105092591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45933.543105092591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45933.543105092591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45933.543105092591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45933.543105092591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45933.543105092591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45933.543105092591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45933.543105092591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45933.543105092591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45933.543105092591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45933.543105092591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45933.543105092591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45933.543105092591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45933.543105092591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45933.543105092591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45933.543105092591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45933.543105092591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45933.543105092591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45933.543105092591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45933.543105092591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45933.543105092591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45933.543105092591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45933.543105092591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45933.543105092591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45933.543105092591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45933.543105092591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45933.543105092591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45933.543105092591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45933.543105092591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45933.543105092591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45933.543105092591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45933.543105092591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45933.543105092591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45933.543105092591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45933.543105092591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45933.543105092591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45933.543105092591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45933.543105092591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45933.543105092591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45933.543105092591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45933.543105092591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45933.543105092591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45933.543105092591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45933.543105092591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45933.543105092591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45933.543105092591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45933.543105092591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45933.543105092591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45933.543105092591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45933.543105092591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45933.543105092591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45933.543105092591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45933.543105092591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45933.543105092591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45933.543105092591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45933.543105092591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45933.543105092591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45933.543105092591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45933.543105092591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45933.543105092591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45933.543105092591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45933.543105092591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45933.543105092591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45933.543105092591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45933.543105092591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45933.543105092591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45933.543105092591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45933.543105092591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45933.543105092591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45933.543105092591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45933.543105092591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45933.543105092591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45933.543105092591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45933.543105092591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45933.543105092591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45933.543105092591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45933.543105092591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45933.543105092591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45933.543105092591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45933.543105092591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45933.543105092591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45933.543105092591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45933.543105092591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45933.543105092591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45933.543105092591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45933.543105092591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45933.543105092591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45933.543105092591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45933.543105092591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45933.543105092591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45933.543105092591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45933.543105092591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45933.543105092591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45933.543105092591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45933.543105092591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45933.543105092591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45933.543105092591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45933.543105092591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45933.543105092591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45933.543105092591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45933.543105092591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45933.543105092591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45933.543105092591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45933.543105092591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45933.543105092591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45933.543105092591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45933.543105092591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45933.543105092591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45933.543105092591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45933.543105092591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45933.543105092591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45933.543105092591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45933.543105092591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45933.543105092591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45933.543105092591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45933.543105092591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45933.543105092591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45933.543105092591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45933.543105092591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45933.543105092591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45933.543105092591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45933.543105092591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45933.543105092591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45933.543105092591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45933.543105092591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45933.543105092591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45933.543105092591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45933.543105092591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45933.543105092591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45933.543105092591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45933.543105092591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45933.543105092591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45933.543105092591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45933.543105092591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45933.543105092591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45933.543105092591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45933.543105092591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45933.543105092591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45933.543105092591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45933.543105092591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45933.543105092591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45933.543105092591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45933.543105092591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45933.543105092591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45933.543105092591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45933.543105092591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45933.543105092591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45933.543105092591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45933.543105092591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45933.543105092591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45933.543105092591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45933.543105092591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45933.543105092591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45933.543105092591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45933.543105092591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45933.543105092591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45933.543105092591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45933.543105092591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45933.543105092591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45933.543105092591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45933.543105092591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45933.543105092591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45933.543105092591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45933.543105092591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45933.543105092591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45933.543105092591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45933.543105092591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45933.543105092591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45933.543105092591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45933.543105092591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45933.543105092591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45933.543105092591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45933.543105092591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45933.543105092591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45933.543105092591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45933.543105092591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45933.543105092591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45933.543105092591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45933.543105092591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45933.543105092591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45933.543105092591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45933.543105092591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45933.543105092591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45933.543105092591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45933.543105092591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45933.543105092591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45933.543105092591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45933.543105092591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45933.543105092591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45933.543105092591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45933.543105092591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45933.543105092591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45933.543105092591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45933.543105092591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45933.543105092591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45933.543105092591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45933.543105092591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45933.543105092591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45933.543105092591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45933.543105092591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45933.543105092591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45933.543105092591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45933.543105092591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45933.543105092591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45933.543105092591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45933.543105092591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45933.543105092591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45933.543105092591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45933.543105092591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45933.543105092591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45933.543105092591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45933.543105092591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45933.543105092591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45933.543105092591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45933.543105092591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45933.543105092591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45933.543105092591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45933.543105092591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45933.543105092591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45933.543105092591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45933.543105092591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45933.543105092591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45933.543105092591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45933.543105092591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45933.543105092591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45933.543105092591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45933.543105092591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45933.543105092591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45933.543105092591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45933.543105092591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45933.543105092591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45933.543105092591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45933.543105092591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45933.543105092591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45933.543105092591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45933.543105092591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45933.543105092591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45933.543105092591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45933.543105092591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45933.543105092591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45933.543105092591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45933.543105092591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45933.543105092591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45933.543105092591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45933.543105092591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45933.543105092591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45933.543105092591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45933.543105092591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45933.543105092591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45933.543105092591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45933.543105092591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45933.543105092591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45933.543105092591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45933.543105092591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45933.543105092591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45933.543105092591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45933.543105092591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45933.543105092591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45933.543105092591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45933.543105092591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45933.543105092591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45933.543105092591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45933.543105092591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45933.543105092591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45933.543105092591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45933.543105092591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45933.543105092591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45933.543105092591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45933.543105092591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45933.543105092591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45933.543105092591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45933.543105092591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45933.543105092591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45933.543105092591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45933.543105092591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45933.543105092591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45933.543105092591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45933.543105092591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45933.543105092591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45933.543105092591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45933.543105092591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45933.543105092591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45933.543105092591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45933.543105092591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45933.543105092591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45933.543105092591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45933.543105092591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45933.543105092591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45933.543105092591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45933.543105092591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45933.543105092591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45933.543105092591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45933.543105092591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45933.543105092591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45933.543105092591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45933.543105092591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45933.543105092591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45933.543105092591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45933.543105092591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45933.543105092591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45933.543105092591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45933.543105092591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45933.543105092591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45933.543105092591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45933.543105092591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45933.543105092591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45933.543105092591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45933.543105092591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45933.543105092591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45933.543105092591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45933.543105092591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45933.543105092591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45933.543105092591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45933.543105092591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45933.543105092591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45933.543105092591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45933.543105092591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45933.543105092591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45933.543105092591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45933.543105092591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45933.543105092591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45933.543105092591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45933.543105092591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45933.543105092591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45933.543105092591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45933.543105092591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45933.543105092591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45933.543105092591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45933.543105092591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45933.543105092591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45933.543105092591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45933.543105092591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45933.543105092591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45933.543105092591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45933.543105092591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45933.543105092591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45933.543105092591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45933.543105092591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45933.543105092591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45933.543105092591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45933.543105092591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45933.543105092591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45933.543105092591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45933.543105092591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45933.543105092591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45933.543105092591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45933.543105092591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45933.543105092591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45933.543105092591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45933.543105092591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45933.543105092591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45933.543105092591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45933.543105092591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45933.543105092591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45933.543105092591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45933.543105092591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45933.543105092591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45933.543105092591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45933.543105092591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45933.543105092591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45933.543105092591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45933.543105092591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45933.543105092591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45933.543105092591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45933.543105092591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45933.543105092591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45933.543105092591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45933.543105092591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45933.543105092591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45933.543105092591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45933.543105092591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45933.543105092591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45933.543105092591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45933.543105092591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45933.543105092591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45933.543105092591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45933.543105092591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45933.543105092591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45933.543105092591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45933.543105092591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45933.543105092591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45933.543105092591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45933.543105092591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45933.543105092591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45933.543105092591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45933.543105092591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45933.543105092591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45933.543105092591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45933.543105092591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45933.543105092591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45933.543105092591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45933.543105092591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45933.543105092591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45933.543105092591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45933.543105092591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45933.543105092591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45933.543105092591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45933.543105092591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45933.543105092591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45933.543105092591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45933.543105092591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45933.543105092591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45933.543105092591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45933.543105092591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45933.543105092591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45933.543105092591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45933.543105092591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45933.543105092591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45933.543105092591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45933.543105092591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45933.543105092591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45933.543105092591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45933.543105092591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45933.543105092591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45933.543105092591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45933.543105092591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45933.543105092591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45933.543105092591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45933.543105092591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45933.543105092591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45933.543105092591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45933.543105092591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45933.543105092591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45933.543105092591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45933.543105092591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45933.543105092591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45933.543105092591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45933.543105092591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45933.543105092591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45933.543105092591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45933.543105092591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45933.543105092591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45933.543105092591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45933.543105092591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45933.543105092591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45933.543105092591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45933.543105092591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45933.543105092591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45933.543105092591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45933.543105092591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45933.543105092591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45933.543105092591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45933.543105092591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45933.543105092591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45933.543105092591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45933.543105092591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45933.543105092591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45933.543105092591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45933.543105092591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45933.543105092591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45933.543105092591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45933.543105092591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45933.543105092591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45933.543105092591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45933.543105092591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45933.543105092591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45933.543105092591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45933.543105092591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45933.543105092591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45933.543105092591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45933.543105092591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45933.543105092591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45933.543105092591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45933.543105092591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45933.543105092591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45933.543105092591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45933.543105092591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45933.543105092591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45933.543105092591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45933.543105092591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45933.543105092591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45933.543105092591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45933.543105092591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45933.543105092591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45933.543105092591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45933.543105092591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45933.543105092591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45933.543105092591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45933.543105092591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45933.543105092591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45933.543105092591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45933.543105092591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45933.543105092591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45933.543105092591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45933.543105092591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45933.543105092591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45933.543105092591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45933.543105092591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45933.543105092591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45933.543105092591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45933.543105092591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45933.543105092591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45933.543105092591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45933.543105092591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45933.543105092591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45933.543105092591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45933.543105092591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45933.543105092591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45933.543105092591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45933.543105092591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45933.543105092591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45933.543105092591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45933.543105092591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45933.543105092591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45933.543105092591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45933.543105092591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45933.543105092591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45933.543105092591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45933.543105092591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45933.543105092591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45933.543105092591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45933.543105092591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45933.543105092591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45933.543105092591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45933.543105092591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45933.543105092591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45933.543105092591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45933.543105092591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45933.543105092591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45933.543105092591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45933.543105092591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45933.543105092591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45933.543105092591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45933.543105092591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45933.543105092591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45933.543105092591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45933.543105092591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45933.543105092591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45933.543105092591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45933.543105092591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45933.543105092591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45933.543105092591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45933.543105092591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45933.543105092591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45933.543105092591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45933.543105092591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45933.543105092591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45933.543105092591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45933.543105092591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45933.543105092591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45933.543105092591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45933.543105092591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45933.543105092591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45933.543105092591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45933.543105092591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45933.543105092591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45933.543105092591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45933.543105092591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45933.543105092591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45933.543105092591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45933.543105092591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45933.543105092591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45933.543105092591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45933.543105092591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45933.543105092591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45933.543105092591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45933.543105092591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45933.543105092591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45933.543105092591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45933.543105092591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45933.543105092591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45933.543105092591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45933.543105092591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45933.543105092591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45933.543105092591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45933.543105092591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45933.543105092591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45933.543105092591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45933.543105092591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45933.543105092591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45933.543105092591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45933.543105092591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45933.543105092591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45933.543105092591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45933.543105092591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45933.543105092591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45933.543105092591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45933.543105092591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45933.543105092591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45933.543105092591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45933.543105092591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45933.543105092591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45933.543105092591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45933.543105092591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45933.543105092591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45933.543105092591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45933.543105092591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45933.543105092591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45933.543105092591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45933.543105092591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45933.543105092591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45933.543105092591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45933.543105092591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45933.543105092591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45933.543105092591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45933.543105092591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45933.543105092591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45933.543105092591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45933.543105092591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45933.543105092591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45933.543105092591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45933.543105092591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45933.543105092591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45933.543105092591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45933.543105092591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45933.543105092591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45933.543105092591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45933.543105092591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45933.543105092591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45933.543105092591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45933.543105092591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45933.543105092591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45933.543105092591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45933.543105092591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45933.543105092591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45933.543105092591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45933.543105092591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45933.543105092591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45933.543105092591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45933.543105092591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45933.543105092591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45933.543105092591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45933.543105092591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45933.543105092591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45933.543105092591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45933.543105092591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45933.543105092591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45933.543105092591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45933.543105092591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45933.543105092591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45933.543105092591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45933.543105092591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45933.543105092591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45933.543105092591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45933.543105092591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45933.543105092591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45933.543105092591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45933.543105092591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45933.543105092591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45933.543105092591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45933.543105092591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45933.543105092591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45933.543105092591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45933.543105092591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45933.543105092591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45933.543105092591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45933.543105092591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45933.543105092591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45933.543105092591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45933.543105092591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45933.543105092591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45933.543105092591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45933.543105092591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45933.543105092591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45933.543105092591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45933.543105092591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45933.543105092591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45933.543105092591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45933.543105092591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45933.543105092591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45933.543105092591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45933.543105092591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45933.543105092591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45933.543105092591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45933.543105092591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45933.543105092591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45933.543105092591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45933.543105092591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45933.543105092591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45933.543105092591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45933.543105092591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45933.543105092591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45933.543105092591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45933.543105092591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45933.543105092591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45933.543105092591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45933.543105092591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45933.543105092591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45933.543105092591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45933.543105092591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45933.543105092591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45933.543105092591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45933.543105092591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45933.543105092591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45933.543105092591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45933.543105092591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45933.543105092591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45933.543105092591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45933.543105092591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45933.543105092591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45933.543105092591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45933.543105092591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45933.543105092591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45933.543105092591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45933.543105092591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45933.543105092591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45933.543105092591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45933.543105092591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45933.543105092591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45933.543105092591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45933.543105092591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45933.543105092591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45933.543105092591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45933.543105092591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45933.543105092591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45933.543105092591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45933.543105092591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45933.543105092591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45933.543105092591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45933.543105092591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45933.543105092591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45933.543105092591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45933.543105092591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45933.543105092591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45933.543105092591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45933.543105092591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45933.543105092591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45933.543105092591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45933.543105092591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45933.543105092591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45933.543105092591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45933.543105092591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45933.543105092591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45933.543105092591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45933.543105092591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45933.543105092591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45933.543105092591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45933.543105092591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45933.543105092591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45933.543105092591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45933.543105092591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45933.543105092591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45933.543105092591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45933.543105092591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45933.543105092591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45933.543105092591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45933.543105092591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45933.543105092591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45933.543105092591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45933.543105092591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45933.543105092591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45933.543105092591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45933.543105092591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45933.543105092591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45933.543105092591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45933.543105092591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45933.543105092591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45933.543105092591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45933.543105092591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45933.543105092591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45933.543105092591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45933.543105092591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45933.543105092591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45933.543105092591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45933.543105092591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45933.543105092591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45933.543105092591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45933.543105092591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45933.543105092591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45933.543105092591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45933.543105092591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45933.543105092591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45933.543105092591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45933.543105092591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45933.543105092591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45933.543105092591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45933.543105092591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45933.543105092591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45933.543105092591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45933.543105092591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45933.543105092591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45933.543105092591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45933.543105092591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45933.543105092591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45933.543105092591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45933.543105092591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45933.543105092591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45933.543105092591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45933.543105092591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45933.543105092591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45933.543105092591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45933.543105092591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45933.543105092591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45933.543105092591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45933.543105092591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45933.543105092591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45933.543105092591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45933.543105092591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45933.543105092591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45933.543105092591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45933.543105092591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45933.543105092591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45933.543105092591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45933.543105092591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45933.543105092591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45933.543105092591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45933.543105092591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45933.543105092591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45933.543105092591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45933.543105092591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45933.543105092591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45933.543105092591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45933.543105092591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45933.543105092591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45933.543105092591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45933.543105092591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45933.543105092591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45933.543105092591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45933.543105092591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45933.543105092591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45933.543105092591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45933.543105092591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45933.543105092591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45933.543105092591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45933.543105092591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45933.543105092591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45933.543105092591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45933.543105092591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45933.543105092591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45933.543105092591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45933.543105092591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45933.543105092591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45933.543105092591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45933.543105092591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45933.543105092591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45933.543105092591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45933.543105092591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45933.543105092591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45933.543105092591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45933.543105092591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45933.543105092591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45933.543105092591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45933.543105092591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45933.543105092591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45933.543105092591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45933.543105092591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45933.543105092591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45933.543105092591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45933.543105092591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45933.543105092591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45933.543105092591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45933.543105092591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45933.543105092591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45933.543105092591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45933.543105092591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45933.543105092591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45933.543105092591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45933.543105092591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45933.543105092591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45933.543105092591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45933.543105092591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45933.543105092591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45933.543105092591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45933.543105092591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45933.543105092591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45933.543105092591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45933.543105092591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45933.543105092591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45933.543105092591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45933.543105092591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45933.543105092591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45933.543105092591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45933.543105092591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45933.543105092591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45933.543105092591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45933.543105092591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45933.543105092591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45933.543105092591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45933.543105092591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45933.543105092591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45933.543105092591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45933.543105092591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45933.543105092591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45933.543105092591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45933.543105092591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45933.543105092591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45933.543105092591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45933.543105092591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45933.543105092591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45933.543105092591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45933.543105092591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45933.543105092591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45933.543105092591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45933.543105092591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45933.543105092591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45933.543105092591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45933.543105092591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45933.543105092591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45933.543105092591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45933.543105092591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45933.543105092591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45933.543105092591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45933.543105092591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45933.543105092591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45933.543105092591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45933.543105092591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45933.543105092591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45933.543105092591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45933.543105092591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45933.543105092591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45933.543105092591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45933.543105092591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45933.543105092591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45933.543105092591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45933.543105092591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45933.543105092591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45933.543105092591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45933.543105092591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45933.543105092591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45933.543105092591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45933.543105092591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45933.543105092591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45933.543105092591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45933.543105092591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45933.543105092591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45933.543105092591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45933.543105092591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45933.543105092591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45933.543105092591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45933.543105092591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45933.543105092591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45933.543105092591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45933.543105092591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45933.543105092591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45933.543105092591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45933.543105092591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45933.543105092591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45933.543105092591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45933.543105092591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45933.543105092591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45933.543105092591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45933.543105092591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45933.543105092591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45933.543105092591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45933.543105092591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45933.543105092591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45933.543105092591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45933.543105092591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45933.543105092591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45933.543105092591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45933.543105092591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45933.543105092591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45933.543105092591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45933.543105092591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45933.543105092591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45933.543105092591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45933.543105092591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45933.543105092591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45933.543105092591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45933.543105092591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45933.543105092591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45933.543105092591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45933.543105092591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45933.543105092591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45933.543105092591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45933.543105092591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45933.543105092591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45933.543105092591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45933.543105092591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45933.543105092591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45933.543105092591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45933.543105092591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45933.543105092591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45933.543105092591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45933.543105092591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45933.543105092591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45933.543105092591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45933.543105092591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45933.543105092591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45933.543105092591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45933.543105092591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45933.543105092591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45933.543105092591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45933.543105092591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45933.543105092591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45933.543105092591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45933.543105092591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45933.543105092591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45933.543105092591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45933.543105092591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45933.543105092591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45933.543105092591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45933.543105092591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45933.543105092591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45933.543105092591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45933.543105092591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45933.543105092591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45933.543105092591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45933.543105092591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45933.543105092591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45933.543105092591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45933.543105092591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45933.543105092591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45933.543105092591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45933.543105092591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45933.543105092591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45933.543105092591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45933.543105092591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45933.543105092591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45933.543105092591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45933.543105092591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45933.543105092591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45933.543105092591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45933.543105092591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45933.543105092591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45933.543105092591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45933.543105092591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45933.543105092591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45933.543105092591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45933.543105092591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45933.543105092591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45933.543105092591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45933.543105092591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45933.543105092591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45933.543105092591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45933.543105092591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45933.543105092591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45933.543105092591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45933.543105092591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45933.543105092591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45933.543105092591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45933.543105092591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45933.543105092591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45933.543105092591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45933.543105092591</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K5" sqref="K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230.06238749999466</v>
      </c>
      <c r="H2" s="113">
        <v>45703.474768518521</v>
      </c>
      <c r="I2" s="110" t="str">
        <f>IFERROR(VLOOKUP(D2,DB!A:F,6,0),"")</f>
        <v>SCECO</v>
      </c>
      <c r="J2" s="110" t="str">
        <f>IFERROR(VLOOKUP(D2,DB!A:G,7,0),"")</f>
        <v>Dead</v>
      </c>
      <c r="K2" s="115" t="s">
        <v>39063</v>
      </c>
      <c r="L2" s="107" t="str">
        <f>IFERROR(VLOOKUP(D2,DB!A:I,9,0),"")</f>
        <v>Latis</v>
      </c>
    </row>
    <row r="3" spans="1:16" ht="33.75" customHeight="1">
      <c r="A3" s="110" t="s">
        <v>39064</v>
      </c>
      <c r="B3" s="110" t="str">
        <f>IFERROR(VLOOKUP(D3,DB!A:K,11,0),"")</f>
        <v>R4</v>
      </c>
      <c r="C3" s="111">
        <v>2</v>
      </c>
      <c r="D3" s="107" t="s">
        <v>39065</v>
      </c>
      <c r="E3" s="112" t="s">
        <v>38964</v>
      </c>
      <c r="F3" s="113">
        <v>45930.890277777777</v>
      </c>
      <c r="G3" s="114">
        <f ca="1">IFERROR(NOW()-F3,"")</f>
        <v>2.6528273148142034</v>
      </c>
      <c r="H3" s="113">
        <v>45930.847372685188</v>
      </c>
      <c r="I3" s="110" t="str">
        <f>IFERROR(VLOOKUP(D3,DB!A:F,6,0),"")</f>
        <v>SCECO</v>
      </c>
      <c r="J3" s="110" t="str">
        <f>IFERROR(VLOOKUP(D3,DB!A:G,7,0),"")</f>
        <v>In progress</v>
      </c>
      <c r="K3" s="115" t="s">
        <v>39066</v>
      </c>
      <c r="L3" s="107" t="str">
        <f>IFERROR(VLOOKUP(D3,DB!A:I,9,0),"")</f>
        <v>Latis</v>
      </c>
    </row>
    <row r="4" spans="1:16" ht="29.25" customHeight="1">
      <c r="A4" s="110" t="s">
        <v>39067</v>
      </c>
      <c r="B4" s="110" t="str">
        <f>IFERROR(VLOOKUP(D4,DB!A:K,11,0),"")</f>
        <v>R4</v>
      </c>
      <c r="C4" s="111">
        <v>1</v>
      </c>
      <c r="D4" s="107" t="s">
        <v>39068</v>
      </c>
      <c r="E4" s="112" t="s">
        <v>38964</v>
      </c>
      <c r="F4" s="113">
        <v>45933.049016203702</v>
      </c>
      <c r="G4" s="114">
        <f ca="1">IFERROR(NOW()-F4,"")</f>
        <v>0.49408888888865476</v>
      </c>
      <c r="H4" s="113">
        <v>45932.794976851852</v>
      </c>
      <c r="I4" s="110" t="str">
        <f>IFERROR(VLOOKUP(D4,DB!A:F,6,0),"")</f>
        <v>SCECO</v>
      </c>
      <c r="J4" s="110" t="str">
        <f>IFERROR(VLOOKUP(D4,DB!A:G,7,0),"")</f>
        <v>Vandalized+Vandalized</v>
      </c>
      <c r="K4" s="115" t="s">
        <v>39069</v>
      </c>
      <c r="L4" s="107" t="str">
        <f>IFERROR(VLOOKUP(D4,DB!A:I,9,0),"")</f>
        <v>Latis</v>
      </c>
    </row>
    <row r="5" spans="1:16" ht="15" customHeight="1">
      <c r="A5" s="110" t="s">
        <v>39070</v>
      </c>
      <c r="B5" s="110" t="str">
        <f>IFERROR(VLOOKUP(D5,DB!A:K,11,0),"")</f>
        <v>R4</v>
      </c>
      <c r="C5" s="111">
        <v>1</v>
      </c>
      <c r="D5" s="107" t="s">
        <v>25920</v>
      </c>
      <c r="E5" s="112" t="s">
        <v>38964</v>
      </c>
      <c r="F5" s="113">
        <v>45933.468229166669</v>
      </c>
      <c r="G5" s="114">
        <f ca="1">IFERROR(NOW()-F5,"")</f>
        <v>7.4875925922242459E-2</v>
      </c>
      <c r="H5" s="113">
        <v>45933.462314814817</v>
      </c>
      <c r="I5" s="110" t="str">
        <f>IFERROR(VLOOKUP(D5,DB!A:F,6,0),"")</f>
        <v>SCECO</v>
      </c>
      <c r="J5" s="110" t="str">
        <f>IFERROR(VLOOKUP(D5,DB!A:G,7,0),"")</f>
        <v>Dead</v>
      </c>
      <c r="K5" s="115" t="s">
        <v>39071</v>
      </c>
      <c r="L5" s="107" t="str">
        <f>IFERROR(VLOOKUP(D5,DB!A:I,9,0),"")</f>
        <v>Latis</v>
      </c>
    </row>
    <row r="6" spans="1:16" ht="15" customHeight="1">
      <c r="A6" s="110"/>
      <c r="B6" s="110" t="str">
        <f>IFERROR(VLOOKUP(D6,DB!A:K,11,0),"")</f>
        <v/>
      </c>
      <c r="C6" s="111"/>
      <c r="D6" s="107"/>
      <c r="E6" s="112"/>
      <c r="F6" s="113"/>
      <c r="G6" s="114">
        <f ca="1">IFERROR(NOW()-F6,"")</f>
        <v>45933.543105092591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45933.543105092591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45933.543105092591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45933.543105092591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45933.543105092591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45933.543105092591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45933.543105092591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45933.543105092591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45933.543105092591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45933.543105092591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45933.543105092591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45933.543105092591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45933.543105092591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45933.543105092591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45933.543105092591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45933.543105092591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45933.543105092591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45933.543105092591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45933.543105092591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45933.543105092591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45933.543105092591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45933.543105092591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45933.543105092591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45933.543105092591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45933.543105092591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45933.543105092591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45933.543105092591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45933.543105092591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45933.543105092591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45933.543105092591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45933.543105092591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45933.543105092591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45933.543105092591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45933.543105092591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45933.543105092591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45933.543105092591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45933.543105092591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45933.543105092591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45933.543105092591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45933.543105092591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45933.543105092591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45933.543105092591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45933.543105092591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45933.543105092591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45933.543105092591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45933.543105092591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45933.543105092591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45933.543105092591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45933.543105092591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45933.543105092591</v>
      </c>
      <c r="H55" s="113"/>
      <c r="I55" s="110" t="str">
        <f>IFERROR(VLOOKUP(D55,DB!A:F,6,0),"")</f>
        <v/>
      </c>
      <c r="J55" s="110" t="str">
        <f>IFERROR(VLOOKUP(D55,DB!A:G,7,0),"")</f>
        <v/>
      </c>
      <c r="K55" s="115"/>
      <c r="L55" s="107"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41.711044907402538</v>
      </c>
      <c r="H2" s="38">
        <v>45891.790393518517</v>
      </c>
      <c r="I2" s="37" t="str">
        <f>IFERROR(VLOOKUP(D2,DB!A:F,6,0),"")</f>
        <v>Generator-SG</v>
      </c>
      <c r="J2" s="37" t="str">
        <f>IFERROR(VLOOKUP(D2,DB!A:G,7,0),"")</f>
        <v>Vandalized</v>
      </c>
      <c r="K2" s="37" t="s">
        <v>39073</v>
      </c>
      <c r="L2" s="37" t="str">
        <f>IFERROR(VLOOKUP(D2,DB!A:I,9,0),"")</f>
        <v>Latis</v>
      </c>
      <c r="M2" s="136"/>
    </row>
    <row r="3" spans="1:13" ht="30.75">
      <c r="A3" s="37" t="s">
        <v>39074</v>
      </c>
      <c r="B3" s="37" t="str">
        <f>IFERROR(VLOOKUP(D3,DB!A:K,11,0),"")</f>
        <v>R5</v>
      </c>
      <c r="C3" s="37">
        <v>1</v>
      </c>
      <c r="D3" s="37" t="s">
        <v>31295</v>
      </c>
      <c r="E3" s="37" t="s">
        <v>38967</v>
      </c>
      <c r="F3" s="38">
        <v>45926.188877314817</v>
      </c>
      <c r="G3" s="39">
        <f ca="1">IFERROR(NOW()-F3,"-")</f>
        <v>7.3542277777742129</v>
      </c>
      <c r="H3" s="38">
        <v>45926.158159722225</v>
      </c>
      <c r="I3" s="37" t="str">
        <f>IFERROR(VLOOKUP(D3,DB!A:F,6,0),"")</f>
        <v>SCECO</v>
      </c>
      <c r="J3" s="37" t="str">
        <f>IFERROR(VLOOKUP(D3,DB!A:G,7,0),"")</f>
        <v>Good</v>
      </c>
      <c r="K3" s="37" t="s">
        <v>39075</v>
      </c>
      <c r="L3" s="37" t="str">
        <f>IFERROR(VLOOKUP(D3,DB!A:I,9,0),"")</f>
        <v>Latis</v>
      </c>
      <c r="M3" s="136"/>
    </row>
    <row r="4" spans="1:13" ht="15">
      <c r="A4" s="37" t="s">
        <v>39076</v>
      </c>
      <c r="B4" s="37" t="str">
        <f>IFERROR(VLOOKUP(D4,DB!A:K,11,0),"")</f>
        <v>R5</v>
      </c>
      <c r="C4" s="37">
        <v>1</v>
      </c>
      <c r="D4" s="37" t="s">
        <v>35264</v>
      </c>
      <c r="E4" s="37" t="s">
        <v>38964</v>
      </c>
      <c r="F4" s="38">
        <v>45933.532418981478</v>
      </c>
      <c r="G4" s="39">
        <f ca="1">IFERROR(NOW()-F4,"-")</f>
        <v>1.0686111112590879E-2</v>
      </c>
      <c r="H4" s="38">
        <v>45933.52616898148</v>
      </c>
      <c r="I4" s="37" t="str">
        <f>IFERROR(VLOOKUP(D4,DB!A:F,6,0),"")</f>
        <v>Generator-SG</v>
      </c>
      <c r="J4" s="37" t="str">
        <f>IFERROR(VLOOKUP(D4,DB!A:G,7,0),"")</f>
        <v>Dead</v>
      </c>
      <c r="K4" s="37" t="s">
        <v>39077</v>
      </c>
      <c r="L4" s="37" t="str">
        <f>IFERROR(VLOOKUP(D4,DB!A:I,9,0),"")</f>
        <v>Latis</v>
      </c>
      <c r="M4" s="136"/>
    </row>
    <row r="5" spans="1:13" ht="15">
      <c r="A5" s="37"/>
      <c r="B5" s="37" t="str">
        <f>IFERROR(VLOOKUP(D5,DB!A:K,11,0),"")</f>
        <v/>
      </c>
      <c r="C5" s="37"/>
      <c r="D5" s="37"/>
      <c r="E5" s="37"/>
      <c r="F5" s="38"/>
      <c r="G5" s="39">
        <f ca="1">IFERROR(NOW()-F5,"-")</f>
        <v>45933.543105092591</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45933.543105092591</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45933.543105092591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45933.543105092591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45933.543105092591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45933.543105092591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45933.543105092591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45933.543105092591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45933.543105092591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45933.543105092591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45933.543105092591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45933.543105092591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45933.543105092591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45933.543105092591</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45933.543105092591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45933.543105092591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45933.543105092591</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45933.543105092591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45933.543105092591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45933.543105092591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45933.543105092591</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45933.543105092591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45933.543105092591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45933.543105092591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45933.543105092591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45933.543105092591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45933.543105092591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45933.543105092591</v>
      </c>
      <c r="H32" s="38"/>
      <c r="I32" s="37" t="str">
        <f>IFERROR(VLOOKUP(D32,DB!A:F,6,0),"")</f>
        <v/>
      </c>
      <c r="J32" s="37" t="str">
        <f>IFERROR(VLOOKUP(D32,DB!A:G,7,0),"")</f>
        <v/>
      </c>
      <c r="K32" s="37"/>
      <c r="L32" s="37" t="str">
        <f>IFERROR(VLOOKUP(D32,DB!A:I,9,0),"")</f>
        <v/>
      </c>
      <c r="M32" s="136"/>
    </row>
    <row r="33" spans="1:13" ht="15">
      <c r="A33" s="92"/>
      <c r="B33" s="92" t="str">
        <f>IFERROR(VLOOKUP(D33,DB!A:K,11,0),"")</f>
        <v/>
      </c>
      <c r="C33" s="92"/>
      <c r="D33" s="92"/>
      <c r="E33" s="92"/>
      <c r="F33" s="134"/>
      <c r="G33" s="135">
        <f ca="1">IFERROR(NOW()-F33,"-")</f>
        <v>45933.543105092591</v>
      </c>
      <c r="H33" s="134"/>
      <c r="I33" s="92" t="str">
        <f>IFERROR(VLOOKUP(D33,DB!A:F,6,0),"")</f>
        <v/>
      </c>
      <c r="J33" s="92" t="str">
        <f>IFERROR(VLOOKUP(D33,DB!A:G,7,0),"")</f>
        <v/>
      </c>
      <c r="K33" s="92"/>
      <c r="L33" s="92" t="str">
        <f>IFERROR(VLOOKUP(D33,DB!A:I,9,0),"")</f>
        <v/>
      </c>
      <c r="M33" s="136"/>
    </row>
    <row r="34" spans="1:13" ht="15">
      <c r="A34" s="37"/>
      <c r="B34" s="37" t="str">
        <f>IFERROR(VLOOKUP(D34,DB!A:K,11,0),"")</f>
        <v/>
      </c>
      <c r="C34" s="37"/>
      <c r="D34" s="37"/>
      <c r="E34" s="37"/>
      <c r="F34" s="38"/>
      <c r="G34" s="39">
        <f ca="1">IFERROR(NOW()-F34,"-")</f>
        <v>45933.543105092591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45933.543105092591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45933.543105092591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45933.543105092591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45933.543105092591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45933.543105092591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45933.543105092591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45933.543105092591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45933.543105092591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45933.543105092591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45933.543105092591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45933.543105092591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45933.543105092591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45933.543105092591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45933.543105092591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45933.543105092591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45933.543105092591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45933.543105092591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45933.543105092591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45933.543105092591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45933.543105092591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45933.543105092591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45933.543105092591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45933.543105092591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45933.543105092591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45933.543105092591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45933.543105092591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45933.543105092591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45933.543105092591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45933.543105092591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45933.543105092591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45933.543105092591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45933.543105092591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45933.543105092591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45933.543105092591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45933.543105092591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45933.543105092591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45933.543105092591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45933.543105092591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45933.543105092591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45933.543105092591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45933.543105092591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45933.543105092591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45933.543105092591</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45933.543105092591</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45933.543105092591</v>
      </c>
      <c r="H79" s="38"/>
      <c r="I79" s="37" t="str">
        <f>IFERROR(VLOOKUP(D79,DB!A:F,6,0),"")</f>
        <v/>
      </c>
      <c r="J79" s="37" t="str">
        <f>IFERROR(VLOOKUP(D79,DB!A:G,7,0),"")</f>
        <v/>
      </c>
      <c r="K79" s="37"/>
      <c r="L79" s="37" t="str">
        <f>IFERROR(VLOOKUP(D79,DB!A:I,9,0),"")</f>
        <v/>
      </c>
      <c r="M79" s="136"/>
    </row>
    <row r="80" spans="1:13" ht="15">
      <c r="A80" s="92"/>
      <c r="B80" s="92" t="str">
        <f>IFERROR(VLOOKUP(D80,DB!A:K,11,0),"")</f>
        <v/>
      </c>
      <c r="C80" s="92"/>
      <c r="D80" s="92"/>
      <c r="E80" s="92"/>
      <c r="F80" s="134"/>
      <c r="G80" s="135">
        <f ca="1">IFERROR(NOW()-F80,"-")</f>
        <v>45933.543105092591</v>
      </c>
      <c r="H80" s="134"/>
      <c r="I80" s="92" t="str">
        <f>IFERROR(VLOOKUP(D80,DB!A:F,6,0),"")</f>
        <v/>
      </c>
      <c r="J80" s="92" t="str">
        <f>IFERROR(VLOOKUP(D80,DB!A:G,7,0),"")</f>
        <v/>
      </c>
      <c r="K80" s="92"/>
      <c r="L80" s="92" t="str">
        <f>IFERROR(VLOOKUP(D80,DB!A:I,9,0),"")</f>
        <v/>
      </c>
      <c r="M80" s="136"/>
    </row>
    <row r="81" spans="1:12" ht="15">
      <c r="A81" s="92"/>
      <c r="B81" s="92" t="str">
        <f>IFERROR(VLOOKUP(D81,DB!A:K,11,0),"")</f>
        <v/>
      </c>
      <c r="C81" s="92"/>
      <c r="D81" s="92"/>
      <c r="E81" s="92"/>
      <c r="F81" s="134"/>
      <c r="G81" s="135">
        <f ca="1">IFERROR(NOW()-F81,"-")</f>
        <v>45933.543105092591</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45933.543105092591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45933.543105092591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45933.543105092591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45933.543105092591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45933.543105092591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45933.543105092591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45933.543105092591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45933.543105092591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45933.543105092591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45933.543105092591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45933.543105092591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45933.543105092591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45933.543105092591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45933.543105092591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45933.543105092591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45933.543105092591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45933.543105092591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45933.543105092591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45933.543105092591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45933.543105092591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45933.543105092591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45933.543105092591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45933.543105092591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45933.543105092591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45933.543105092591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45933.543105092591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45933.543105092591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45933.543105092591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45933.543105092591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45933.543105092591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45933.543105092591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45933.543105092591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45933.543105092591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45933.543105092591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45933.543105092591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45933.543105092591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45933.543105092591</v>
      </c>
      <c r="H118" s="38"/>
      <c r="I118" s="37" t="str">
        <f>IFERROR(VLOOKUP(D118,DB!A:F,6,0),"")</f>
        <v/>
      </c>
      <c r="J118" s="37" t="str">
        <f>IFERROR(VLOOKUP(D118,DB!A:G,7,0),"")</f>
        <v/>
      </c>
      <c r="K118" s="37"/>
      <c r="L118" s="37" t="str">
        <f>IFERROR(VLOOKUP(D118,DB!A:I,9,0),"")</f>
        <v/>
      </c>
    </row>
    <row r="119" spans="1:12" ht="15">
      <c r="A119" s="92"/>
      <c r="B119" s="92" t="str">
        <f>IFERROR(VLOOKUP(D119,DB!A:K,11,0),"")</f>
        <v/>
      </c>
      <c r="C119" s="92"/>
      <c r="D119" s="92"/>
      <c r="E119" s="92"/>
      <c r="F119" s="134"/>
      <c r="G119" s="135">
        <f ca="1">IFERROR(NOW()-F119,"-")</f>
        <v>45933.543105092591</v>
      </c>
      <c r="H119" s="134"/>
      <c r="I119" s="92" t="str">
        <f>IFERROR(VLOOKUP(D119,DB!A:F,6,0),"")</f>
        <v/>
      </c>
      <c r="J119" s="92" t="str">
        <f>IFERROR(VLOOKUP(D119,DB!A:G,7,0),"")</f>
        <v/>
      </c>
      <c r="K119" s="92"/>
      <c r="L119" s="92" t="str">
        <f>IFERROR(VLOOKUP(D119,DB!A:I,9,0),"")</f>
        <v/>
      </c>
    </row>
    <row r="120" spans="1:12" ht="15">
      <c r="A120" s="37"/>
      <c r="B120" s="37" t="str">
        <f>IFERROR(VLOOKUP(D120,DB!A:K,11,0),"")</f>
        <v/>
      </c>
      <c r="C120" s="37"/>
      <c r="D120" s="37"/>
      <c r="E120" s="37"/>
      <c r="F120" s="38"/>
      <c r="G120" s="39">
        <f ca="1">IFERROR(NOW()-F120,"-")</f>
        <v>45933.543105092591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45933.543105092591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45933.543105092591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45933.543105092591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45933.543105092591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45933.543105092591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45933.543105092591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45933.543105092591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45933.543105092591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45933.543105092591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45933.543105092591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45933.543105092591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45933.543105092591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45933.543105092591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45933.543105092591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45933.543105092591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45933.543105092591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45933.543105092591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45933.543105092591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45933.543105092591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45933.543105092591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45933.543105092591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45933.543105092591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45933.543105092591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45933.543105092591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45933.543105092591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45933.543105092591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45933.543105092591</v>
      </c>
      <c r="H147" s="38"/>
      <c r="I147" s="37" t="str">
        <f>IFERROR(VLOOKUP(D147,DB!A:F,6,0),"")</f>
        <v/>
      </c>
      <c r="J147" s="37" t="str">
        <f>IFERROR(VLOOKUP(D147,DB!A:G,7,0),"")</f>
        <v/>
      </c>
      <c r="K147" s="37"/>
      <c r="L147" s="37" t="str">
        <f>IFERROR(VLOOKUP(D147,DB!A:I,9,0),"")</f>
        <v/>
      </c>
    </row>
    <row r="148" spans="1:12" ht="15">
      <c r="A148" s="92"/>
      <c r="B148" s="92" t="str">
        <f>IFERROR(VLOOKUP(D148,DB!A:K,11,0),"")</f>
        <v/>
      </c>
      <c r="C148" s="92"/>
      <c r="D148" s="92"/>
      <c r="E148" s="92"/>
      <c r="F148" s="134"/>
      <c r="G148" s="135">
        <f ca="1">IFERROR(NOW()-F148,"-")</f>
        <v>45933.543105092591</v>
      </c>
      <c r="H148" s="134"/>
      <c r="I148" s="92" t="str">
        <f>IFERROR(VLOOKUP(D148,DB!A:F,6,0),"")</f>
        <v/>
      </c>
      <c r="J148" s="92" t="str">
        <f>IFERROR(VLOOKUP(D148,DB!A:G,7,0),"")</f>
        <v/>
      </c>
      <c r="K148" s="92"/>
      <c r="L148" s="92" t="str">
        <f>IFERROR(VLOOKUP(D148,DB!A:I,9,0),"")</f>
        <v/>
      </c>
    </row>
    <row r="149" spans="1:12" ht="15">
      <c r="A149" s="37"/>
      <c r="B149" s="37" t="str">
        <f>IFERROR(VLOOKUP(D149,DB!A:K,11,0),"")</f>
        <v/>
      </c>
      <c r="C149" s="37"/>
      <c r="D149" s="37"/>
      <c r="E149" s="37"/>
      <c r="F149" s="38"/>
      <c r="G149" s="39">
        <f ca="1">IFERROR(NOW()-F149,"-")</f>
        <v>45933.543105092591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45933.543105092591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45933.543105092591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45933.543105092591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45933.543105092591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45933.543105092591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45933.543105092591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45933.543105092591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45933.543105092591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45933.543105092591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45933.543105092591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45933.543105092591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45933.543105092591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45933.543105092591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45933.543105092591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45933.543105092591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45933.543105092591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45933.543105092591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45933.543105092591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45933.543105092591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45933.543105092591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45933.543105092591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45933.543105092591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45933.543105092591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45933.543105092591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45933.543105092591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45933.543105092591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45933.543105092591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45933.543105092591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45933.543105092591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45933.543105092591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45933.543105092591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45933.543105092591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45933.543105092591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45933.543105092591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45933.543105092591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45933.543105092591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45933.543105092591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45933.543105092591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45933.543105092591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45933.543105092591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45933.543105092591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45933.543105092591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45933.543105092591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45933.543105092591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45933.543105092591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45933.543105092591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45933.543105092591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45933.543105092591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45933.543105092591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45933.543105092591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45933.543105092591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45933.543105092591</v>
      </c>
      <c r="H201" s="38"/>
      <c r="I201" s="37" t="str">
        <f>IFERROR(VLOOKUP(D201,DB!A:F,6,0),"")</f>
        <v/>
      </c>
      <c r="J201" s="37" t="str">
        <f>IFERROR(VLOOKUP(D201,DB!A:G,7,0),"")</f>
        <v/>
      </c>
      <c r="K201" s="37"/>
      <c r="L201" s="37" t="str">
        <f>IFERROR(VLOOKUP(D201,DB!A:I,9,0),"")</f>
        <v/>
      </c>
    </row>
    <row r="202" spans="1:12" ht="15">
      <c r="A202" s="92"/>
      <c r="B202" s="92" t="str">
        <f>IFERROR(VLOOKUP(D202,DB!A:K,11,0),"")</f>
        <v/>
      </c>
      <c r="C202" s="92"/>
      <c r="D202" s="92"/>
      <c r="E202" s="92"/>
      <c r="F202" s="134"/>
      <c r="G202" s="135">
        <f ca="1">IFERROR(NOW()-F202,"-")</f>
        <v>45933.543105092591</v>
      </c>
      <c r="H202" s="134"/>
      <c r="I202" s="92" t="str">
        <f>IFERROR(VLOOKUP(D202,DB!A:F,6,0),"")</f>
        <v/>
      </c>
      <c r="J202" s="92" t="str">
        <f>IFERROR(VLOOKUP(D202,DB!A:G,7,0),"")</f>
        <v/>
      </c>
      <c r="K202" s="92"/>
      <c r="L202" s="92" t="str">
        <f>IFERROR(VLOOKUP(D202,DB!A:I,9,0),"")</f>
        <v/>
      </c>
    </row>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9" ht="15"/>
    <row r="480" ht="15"/>
    <row r="481" ht="15"/>
    <row r="482" ht="15"/>
    <row r="483" ht="15"/>
    <row r="484" ht="15"/>
    <row r="485" ht="15"/>
    <row r="486"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1" ht="15"/>
    <row r="522" ht="15"/>
    <row r="523" ht="15"/>
    <row r="524" ht="15"/>
    <row r="525" ht="15"/>
    <row r="526" ht="15"/>
    <row r="527" ht="15"/>
    <row r="528" ht="15"/>
    <row r="529" ht="15"/>
    <row r="530" ht="15"/>
    <row r="532" ht="15"/>
    <row r="533" ht="15"/>
    <row r="534" ht="15"/>
    <row r="537" ht="15"/>
    <row r="538" ht="15"/>
    <row r="539" ht="15"/>
    <row r="540"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5" ht="15"/>
    <row r="856" ht="15"/>
    <row r="857" ht="15"/>
    <row r="861" ht="15"/>
    <row r="862" ht="15"/>
    <row r="872" ht="15"/>
    <row r="877" ht="15"/>
    <row r="888" ht="15"/>
    <row r="889" ht="15"/>
    <row r="896" ht="15"/>
    <row r="897" ht="15"/>
    <row r="901" ht="15"/>
    <row r="902" ht="15"/>
    <row r="903" ht="15"/>
    <row r="910" ht="15"/>
    <row r="911" ht="15"/>
    <row r="912" ht="15"/>
    <row r="913" ht="15"/>
    <row r="915" ht="15"/>
    <row r="916" ht="15"/>
    <row r="917" ht="15"/>
    <row r="920" ht="15"/>
    <row r="921" ht="15"/>
    <row r="922" ht="15"/>
    <row r="923" ht="15"/>
    <row r="925" ht="15"/>
    <row r="926" ht="15"/>
    <row r="927" ht="15"/>
    <row r="928" ht="15"/>
    <row r="929" ht="15"/>
    <row r="930" ht="15"/>
    <row r="932" ht="15"/>
    <row r="933" ht="15"/>
    <row r="935" ht="15"/>
    <row r="936" ht="15"/>
    <row r="938" ht="15"/>
    <row r="939" ht="15"/>
    <row r="940" ht="15"/>
    <row r="942" ht="15"/>
    <row r="943" ht="15"/>
    <row r="944" ht="15"/>
    <row r="945" ht="15"/>
    <row r="946" ht="15"/>
    <row r="950" ht="15"/>
    <row r="951" ht="15"/>
    <row r="952" ht="15"/>
    <row r="953" ht="15"/>
    <row r="956" ht="15"/>
    <row r="957" ht="15"/>
    <row r="960" ht="15"/>
    <row r="1001" ht="15"/>
    <row r="1002" ht="15"/>
    <row r="1005" ht="15"/>
    <row r="1006" ht="15"/>
    <row r="1013" ht="15"/>
    <row r="1014" ht="15"/>
    <row r="1017" ht="15"/>
    <row r="1019" ht="15"/>
    <row r="1021" ht="15"/>
    <row r="1022" ht="15"/>
    <row r="1023" ht="15"/>
    <row r="1026" ht="15"/>
    <row r="1027" ht="15"/>
    <row r="1029" ht="15"/>
    <row r="1032" ht="15"/>
    <row r="1033" ht="15"/>
    <row r="1035" ht="15"/>
    <row r="1036" ht="15"/>
    <row r="1037" ht="15"/>
    <row r="1038" ht="15"/>
    <row r="1039" ht="15"/>
    <row r="1042" ht="15"/>
    <row r="1043" ht="15"/>
    <row r="1044" ht="15"/>
    <row r="1045" ht="15"/>
    <row r="1046" ht="15"/>
    <row r="1047" ht="15"/>
    <row r="1049" ht="15"/>
    <row r="1051" ht="15"/>
    <row r="1053" ht="15"/>
    <row r="1054" ht="15"/>
    <row r="1055" ht="15"/>
    <row r="1057" ht="15"/>
    <row r="1058" ht="15"/>
    <row r="1059" ht="15"/>
    <row r="1060" ht="15"/>
    <row r="1061" ht="15"/>
    <row r="1062" ht="15"/>
    <row r="1063" ht="15"/>
    <row r="1065" ht="15"/>
    <row r="1066" ht="15"/>
    <row r="1067" ht="15"/>
    <row r="1072" ht="15"/>
    <row r="1073" ht="15"/>
    <row r="1077" ht="15"/>
    <row r="1078" ht="15"/>
    <row r="1079" ht="15"/>
    <row r="1082" ht="15"/>
    <row r="1084" ht="15"/>
    <row r="1088" ht="15"/>
    <row r="1092" ht="15"/>
    <row r="1098" ht="15"/>
    <row r="1099" ht="15"/>
    <row r="1101" ht="15"/>
    <row r="1102" ht="15"/>
    <row r="1104" ht="15"/>
    <row r="1107" ht="15"/>
    <row r="1108" ht="15"/>
    <row r="1110" ht="15"/>
    <row r="1112" ht="15"/>
    <row r="1114" ht="15"/>
    <row r="1116" ht="15"/>
    <row r="1117" ht="15"/>
    <row r="1118" ht="15"/>
    <row r="1120" ht="15"/>
    <row r="1121" ht="15"/>
    <row r="1122" ht="15"/>
    <row r="1123" ht="15"/>
    <row r="1126" ht="15"/>
    <row r="1300" ht="15"/>
    <row r="1301" ht="15"/>
    <row r="1311" ht="15"/>
    <row r="1312" ht="15"/>
    <row r="1313" ht="15"/>
    <row r="1319" ht="15"/>
    <row r="1320" ht="15"/>
    <row r="1321" ht="15"/>
    <row r="1322" ht="15"/>
    <row r="1324" ht="15"/>
    <row r="1327" ht="15"/>
    <row r="1328" ht="15"/>
    <row r="1329" ht="15"/>
    <row r="1330" ht="15"/>
    <row r="1332" ht="15"/>
    <row r="1333" ht="15"/>
    <row r="1335" ht="15"/>
    <row r="1336" ht="15"/>
    <row r="1337" ht="15"/>
    <row r="1338" ht="15"/>
    <row r="1340" ht="15"/>
    <row r="1341" ht="15"/>
    <row r="1342" ht="15"/>
    <row r="1345" ht="15"/>
    <row r="1346" ht="15"/>
    <row r="1349" ht="15"/>
    <row r="1350" ht="15"/>
    <row r="1351" ht="15"/>
    <row r="1352" ht="15"/>
    <row r="1353" ht="15"/>
    <row r="1354" ht="15"/>
    <row r="1355" ht="15"/>
    <row r="1356" ht="15"/>
    <row r="1358" ht="15"/>
    <row r="1360" ht="15"/>
    <row r="1361" ht="15"/>
    <row r="1362" ht="15"/>
    <row r="1365" ht="15"/>
    <row r="1375" ht="15"/>
    <row r="1378" ht="15"/>
    <row r="1379" ht="15"/>
    <row r="1383" ht="15"/>
    <row r="1387" ht="15"/>
    <row r="1390" ht="15"/>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39078</v>
      </c>
      <c r="B2" s="137" t="s">
        <v>5398</v>
      </c>
      <c r="C2" s="137">
        <v>1</v>
      </c>
      <c r="D2" s="137" t="s">
        <v>32861</v>
      </c>
      <c r="E2" s="137" t="s">
        <v>39079</v>
      </c>
      <c r="F2" s="138">
        <v>45929.14371527778</v>
      </c>
      <c r="G2" s="139">
        <f ca="1">IFERROR(NOW()-F2,"-")</f>
        <v>4.399389814811002</v>
      </c>
      <c r="H2" s="137">
        <v>45929.455266203702</v>
      </c>
      <c r="I2" s="137" t="str">
        <f>IFERROR(VLOOKUP(D2,DB!A:F,6,0),"")</f>
        <v>SCECO</v>
      </c>
      <c r="J2" s="137" t="str">
        <f>IFERROR(VLOOKUP(D2,DB!A:G,7,0),"")</f>
        <v>In progress</v>
      </c>
      <c r="K2" s="137" t="s">
        <v>39080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39081</v>
      </c>
      <c r="B3" s="137" t="s">
        <v>5398</v>
      </c>
      <c r="C3" s="137">
        <v>1</v>
      </c>
      <c r="D3" s="137" t="s">
        <v>34463</v>
      </c>
      <c r="E3" s="137" t="s">
        <v>39079</v>
      </c>
      <c r="F3" s="138">
        <v>45926.772847222222</v>
      </c>
      <c r="G3" s="139">
        <f ca="1">IFERROR(NOW()-F3,"-")</f>
        <v>6.7702578703683685</v>
      </c>
      <c r="H3" s="137">
        <v>45927.449074074102</v>
      </c>
      <c r="I3" s="137" t="str">
        <f>IFERROR(VLOOKUP(D3,DB!A:F,6,0),"")</f>
        <v>SCECO</v>
      </c>
      <c r="J3" s="137" t="str">
        <f>IFERROR(VLOOKUP(D3,DB!A:G,7,0),"")</f>
        <v>Weak</v>
      </c>
      <c r="K3" s="137" t="s">
        <v>39080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39082</v>
      </c>
      <c r="B4" s="137" t="s">
        <v>5398</v>
      </c>
      <c r="C4" s="137">
        <v>1</v>
      </c>
      <c r="D4" s="137" t="s">
        <v>33408</v>
      </c>
      <c r="E4" s="137" t="s">
        <v>38964</v>
      </c>
      <c r="F4" s="138">
        <v>45932.818645833337</v>
      </c>
      <c r="G4" s="139">
        <f ca="1">IFERROR(NOW()-F4,"-")</f>
        <v>0.72445925925421761</v>
      </c>
      <c r="H4" s="138">
        <v>45931.969363425924</v>
      </c>
      <c r="I4" s="137" t="str">
        <f>IFERROR(VLOOKUP(D4,DB!A:F,6,0),"")</f>
        <v>SCECO</v>
      </c>
      <c r="J4" s="137" t="str">
        <f>IFERROR(VLOOKUP(D4,DB!A:G,7,0),"")</f>
        <v>Dead</v>
      </c>
      <c r="K4" s="137" t="s">
        <v>39080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39083</v>
      </c>
      <c r="B5" s="137" t="str">
        <f>IFERROR(VLOOKUP(D5,DB!A:K,11,0),"")</f>
        <v>R6</v>
      </c>
      <c r="C5" s="137">
        <v>3</v>
      </c>
      <c r="D5" s="137" t="s">
        <v>32068</v>
      </c>
      <c r="E5" s="137" t="s">
        <v>38964</v>
      </c>
      <c r="F5" s="140">
        <v>45933.467604166668</v>
      </c>
      <c r="G5" s="137">
        <f ca="1">IFERROR(NOW()-F5,"-")</f>
        <v>7.5500925922824536E-2</v>
      </c>
      <c r="H5" s="140">
        <v>45933.490983796299</v>
      </c>
      <c r="I5" s="137" t="str">
        <f>IFERROR(VLOOKUP(D5,DB!A:F,6,0),"")</f>
        <v>SCECO</v>
      </c>
      <c r="J5" s="137" t="str">
        <f>IFERROR(VLOOKUP(D5,DB!A:G,7,0),"")</f>
        <v>Dead</v>
      </c>
      <c r="K5" s="137" t="s">
        <v>39084</v>
      </c>
      <c r="L5" s="137" t="str">
        <f>IFERROR(VLOOKUP(D5,DB!A:I,9,0),"")</f>
        <v>Latis</v>
      </c>
    </row>
    <row r="6" spans="1:16383" ht="31.5" customHeight="1">
      <c r="A6" s="121"/>
      <c r="B6" s="137" t="str">
        <f>IFERROR(VLOOKUP(D6,DB!A:K,11,0),"")</f>
        <v/>
      </c>
      <c r="C6" s="137"/>
      <c r="D6" s="137"/>
      <c r="E6" s="137"/>
      <c r="F6" s="137"/>
      <c r="G6" s="137">
        <f ca="1">IFERROR(NOW()-F6,"-")</f>
        <v>45933.543105092591</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45933.543105092591</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45933.543105092591</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45933.543105092591</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45933.543105092591</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45933.543105092591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45933.543105092591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45933.543105092591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45933.543105092591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45933.543105092591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45933.543105092591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45933.543105092591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45933.543105092591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45933.543105092591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45933.543105092591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45933.543105092591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45933.543105092591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45933.543105092591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45933.543105092591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45933.543105092591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45933.543105092591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45933.543105092591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45933.543105092591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45933.543105092591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45933.543105092591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45933.543105092591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45933.543105092591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45933.543105092591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45933.543105092591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45933.543105092591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45933.543105092591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45933.543105092591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45933.543105092591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45933.543105092591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45933.543105092591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45933.543105092591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45933.543105092591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45933.543105092591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45933.543105092591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45933.543105092591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45933.543105092591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45933.543105092591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45933.543105092591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45933.543105092591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45933.543105092591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45933.543105092591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45933.543105092591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45933.543105092591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45933.543105092591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45933.543105092591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45933.543105092591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45933.543105092591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45933.543105092591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45933.543105092591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45933.543105092591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45933.543105092591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45933.543105092591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45933.543105092591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45933.543105092591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45933.543105092591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45933.543105092591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45933.543105092591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45933.543105092591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45933.543105092591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45933.543105092591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45933.543105092591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45933.543105092591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45933.543105092591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45933.543105092591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45933.543105092591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45933.543105092591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45933.543105092591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45933.543105092591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45933.543105092591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45933.543105092591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45933.543105092591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45933.543105092591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45933.543105092591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45933.543105092591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45933.543105092591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45933.543105092591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45933.543105092591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45933.543105092591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45933.543105092591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45933.543105092591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45933.543105092591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45933.543105092591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45933.543105092591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45933.543105092591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45933.543105092591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45933.543105092591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45933.543105092591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45933.543105092591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45933.543105092591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45933.543105092591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45933.543105092591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45933.543105092591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45933.543105092591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45933.543105092591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45933.543105092591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45933.543105092591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45933.543105092591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45933.543105092591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45933.543105092591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45933.543105092591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45933.543105092591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45933.543105092591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45933.543105092591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45933.543105092591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45933.543105092591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45933.543105092591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45933.543105092591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45933.543105092591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45933.543105092591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45933.543105092591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45933.543105092591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45933.543105092591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45933.543105092591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45933.543105092591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45933.543105092591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45933.543105092591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45933.543105092591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45933.543105092591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45933.543105092591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45933.543105092591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45933.543105092591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45933.543105092591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45933.543105092591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45933.543105092591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45933.543105092591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45933.543105092591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45933.543105092591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45933.543105092591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45933.543105092591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45933.543105092591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45933.543105092591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45933.543105092591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45933.543105092591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45933.543105092591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45933.543105092591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45933.543105092591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45933.543105092591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45933.543105092591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45933.543105092591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45933.543105092591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45933.543105092591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45933.543105092591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45933.543105092591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45933.543105092591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45933.543105092591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45933.543105092591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45933.543105092591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45933.543105092591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45933.543105092591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45933.543105092591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45933.543105092591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45933.543105092591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45933.543105092591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45933.543105092591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45933.543105092591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45933.543105092591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45933.543105092591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45933.543105092591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45933.543105092591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45933.543105092591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45933.543105092591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45933.543105092591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45933.543105092591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45933.543105092591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45933.543105092591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45933.543105092591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45933.543105092591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45933.543105092591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45933.543105092591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45933.543105092591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45933.543105092591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45933.543105092591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45933.543105092591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45933.543105092591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45933.543105092591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45933.543105092591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45933.543105092591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45933.543105092591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45933.543105092591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45933.543105092591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45933.543105092591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45933.543105092591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45933.543105092591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45933.543105092591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45933.543105092591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45933.543105092591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45933.543105092591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45933.543105092591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45933.543105092591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45933.543105092591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45933.543105092591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45933.543105092591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45933.543105092591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45933.543105092591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45933.543105092591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45933.543105092591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45933.543105092591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45933.543105092591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45933.543105092591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45933.543105092591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45933.543105092591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45933.543105092591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45933.543105092591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45933.543105092591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45933.543105092591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45933.543105092591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45933.543105092591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45933.543105092591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45933.543105092591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45933.543105092591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45933.543105092591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45933.543105092591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45933.543105092591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45933.543105092591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45933.543105092591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45933.543105092591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45933.543105092591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45933.543105092591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45933.543105092591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45933.543105092591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45933.543105092591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45933.543105092591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45933.543105092591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45933.543105092591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45933.543105092591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45933.543105092591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45933.543105092591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45933.543105092591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45933.543105092591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45933.543105092591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45933.543105092591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45933.543105092591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45933.543105092591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45933.543105092591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45933.543105092591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45933.543105092591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45933.543105092591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45933.543105092591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45933.543105092591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45933.543105092591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45933.543105092591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45933.543105092591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45933.543105092591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45933.543105092591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45933.543105092591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45933.543105092591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45933.543105092591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45933.543105092591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45933.543105092591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45933.543105092591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45933.543105092591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45933.543105092591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45933.543105092591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45933.543105092591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45933.543105092591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45933.543105092591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45933.543105092591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45933.543105092591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45933.543105092591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45933.543105092591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45933.543105092591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45933.543105092591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45933.543105092591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45933.543105092591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45933.543105092591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45933.543105092591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45933.543105092591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45933.543105092591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45933.543105092591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45933.543105092591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45933.543105092591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45933.543105092591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45933.543105092591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45933.543105092591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45933.543105092591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45933.543105092591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45933.543105092591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45933.543105092591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45933.543105092591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45933.543105092591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45933.543105092591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45933.543105092591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45933.543105092591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45933.543105092591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45933.543105092591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45933.543105092591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45933.543105092591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45933.543105092591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45933.543105092591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45933.543105092591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45933.543105092591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45933.543105092591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45933.543105092591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45933.543105092591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45933.543105092591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45933.543105092591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45933.543105092591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45933.543105092591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45933.543105092591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45933.543105092591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45933.543105092591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45933.543105092591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45933.543105092591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45933.543105092591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45933.543105092591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45933.543105092591</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2025-10-03T10:03:43Z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