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267" documentId="13_ncr:1_{F6CB121F-512D-4AA6-A0C1-0FB36C537598}" xr6:coauthVersionLast="47" xr6:coauthVersionMax="47" xr10:uidLastSave="{00228A59-C622-4749-A843-C0F4870CD501}"/>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<sst xmlns="http://schemas.openxmlformats.org/spreadsheetml/2006/main" count="178584" uniqueCount="39076">
  <si>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</si>
  <si>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</si>
  <si>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</si>
  <si>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</si>
  <si>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</si>
  <si>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</si>
  <si>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</si>
  <si>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</si>
  <si>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</si>
  <si>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</si>
  <si>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</si>
  <si>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</si>
  <si>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</si>
  <si>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</si>
  <si>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</si>
  <si>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</si>
  <si>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</si>
  <si>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</si>
  <si>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</si>
  <si>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</si>
  <si>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</si>
  <si>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</si>
  <si>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</si>
  <si>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</si>
  <si>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</si>
  <si>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</si>
  <si>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</si>
  <si>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</si>
  <si>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</si>
  <si>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</si>
  <si>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</si>
  <si>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</si>
  <si>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</si>
  <si>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</si>
  <si>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</si>
  <si>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</si>
  <si>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</si>
  <si>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</si>
  <si>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</si>
  <si>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</si>
  <si>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</si>
  <si>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</si>
  <si>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</si>
  <si>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</si>
  <si>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</si>
  <si>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</si>
  <si>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</si>
  <si>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</si>
  <si>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</si>
  <si>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</si>
  <si>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</si>
  <si>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</si>
  <si>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</si>
  <si>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</si>
  <si>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</si>
  <si>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</si>
  <si>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</si>
  <si>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</si>
  <si>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</si>
  <si>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</si>
  <si>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</si>
  <si>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</si>
  <si>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</si>
  <si>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</si>
  <si>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</si>
  <si>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</si>
  <si>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</si>
  <si>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</si>
  <si>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</si>
  <si>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</si>
  <si>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</si>
  <si>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</si>
  <si>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</si>
  <si>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</si>
  <si>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</si>
  <si>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</si>
  <si>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</si>
  <si>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</si>
  <si>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</si>
  <si>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</si>
  <si>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</si>
  <si>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</si>
  <si>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</si>
  <si>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</si>
  <si>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</si>
  <si>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</si>
  <si>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</si>
  <si>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</si>
  <si>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</si>
  <si>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</si>
  <si>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</si>
  <si>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</si>
  <si>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</si>
  <si>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</si>
  <si>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</si>
  <si>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</si>
  <si>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</si>
  <si>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</si>
  <si>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</si>
  <si>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</si>
  <si>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</si>
  <si>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</si>
  <si>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</si>
  <si>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</si>
  <si>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</si>
  <si>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</si>
  <si>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</si>
  <si>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</si>
  <si>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</si>
  <si>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</si>
  <si>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</si>
  <si>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</si>
  <si>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</si>
  <si>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</si>
  <si>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</si>
  <si>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</si>
  <si>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</si>
  <si>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</si>
  <si>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</si>
  <si>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</si>
  <si>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</si>
  <si>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</si>
  <si>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</si>
  <si>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</si>
  <si>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</si>
  <si>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</si>
  <si>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</si>
  <si>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</si>
  <si>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</si>
  <si>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</si>
  <si>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</si>
  <si>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</si>
  <si>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</si>
  <si>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</si>
  <si>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</si>
  <si>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</si>
  <si>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</si>
  <si>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</si>
  <si>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</si>
  <si>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</si>
  <si>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</si>
  <si>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</si>
  <si>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</si>
  <si>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</si>
  <si>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</si>
  <si>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</si>
  <si>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</si>
  <si>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</si>
  <si>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</si>
  <si>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</si>
  <si>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</si>
  <si>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</si>
  <si>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</si>
  <si>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</si>
  <si>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</si>
  <si>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</si>
  <si>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</si>
  <si>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</si>
  <si>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</si>
  <si>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</si>
  <si>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</si>
  <si>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</si>
  <si>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</si>
  <si>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</si>
  <si>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</si>
  <si>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</si>
  <si>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</si>
  <si>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</si>
  <si>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</si>
  <si>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</si>
  <si>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</si>
  <si>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</si>
  <si>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</si>
  <si>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</si>
  <si>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</si>
  <si>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</si>
  <si>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</si>
  <si>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</si>
  <si>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</si>
  <si>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</si>
  <si>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</si>
  <si>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</si>
  <si>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</si>
  <si>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</si>
  <si>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</si>
  <si>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</si>
  <si>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</si>
  <si>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</si>
  <si>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</si>
  <si>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</si>
  <si>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</si>
  <si>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</si>
  <si>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</si>
  <si>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</si>
  <si>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</si>
  <si>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</si>
  <si>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</si>
  <si>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</si>
  <si>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</si>
  <si>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</si>
  <si>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</si>
  <si>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</si>
  <si>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</si>
  <si>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</si>
  <si>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</si>
  <si>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</si>
  <si>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</si>
  <si>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</si>
  <si>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</si>
  <si>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</si>
  <si>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</si>
  <si>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</si>
  <si>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</si>
  <si>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</si>
  <si>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</si>
  <si>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</si>
  <si>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</si>
  <si>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</si>
  <si>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</si>
  <si>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</si>
  <si>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</si>
  <si>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</si>
  <si>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</si>
  <si>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</si>
  <si>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</si>
  <si>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</si>
  <si>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</si>
  <si>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</si>
  <si>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</si>
  <si>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</si>
  <si>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</si>
  <si>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</si>
  <si>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</si>
  <si>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</si>
  <si>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</si>
  <si>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</si>
  <si>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</si>
  <si>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</si>
  <si>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</si>
  <si>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</si>
  <si>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</si>
  <si>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</si>
  <si>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</si>
  <si>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</si>
  <si>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</si>
  <si>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</si>
  <si>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</si>
  <si>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</si>
  <si>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</si>
  <si>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</si>
  <si>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</si>
  <si>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</si>
  <si>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</si>
  <si>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</si>
  <si>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</si>
  <si>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</si>
  <si>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</si>
  <si>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</si>
  <si>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</si>
  <si>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</si>
  <si>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</si>
  <si>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</si>
  <si>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</si>
  <si>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</si>
  <si>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</si>
  <si>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</si>
  <si>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</si>
  <si>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</si>
  <si>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</si>
  <si>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</si>
  <si>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</si>
  <si>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</si>
  <si>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</si>
  <si>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</si>
  <si>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</si>
  <si>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</si>
  <si>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</si>
  <si>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</si>
  <si>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</si>
  <si>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</si>
  <si>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</si>
  <si>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</si>
  <si>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</si>
  <si>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</si>
  <si>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</si>
  <si>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</si>
  <si>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</si>
  <si>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</si>
  <si>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</si>
  <si>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</si>
  <si>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</si>
  <si>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</si>
  <si>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</si>
  <si>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</si>
  <si>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</si>
  <si>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</si>
  <si>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</si>
  <si>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</si>
  <si>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</si>
  <si>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</si>
  <si>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</si>
  <si>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</si>
  <si>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</si>
  <si>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</si>
  <si>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</si>
  <si>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</si>
  <si>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</si>
  <si>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</si>
  <si>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</si>
  <si>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</si>
  <si>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</si>
  <si>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</si>
  <si>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</si>
  <si>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</si>
  <si>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</si>
  <si>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</si>
  <si>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</si>
  <si>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</si>
  <si>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</si>
  <si>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</si>
  <si>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</si>
  <si>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</si>
  <si>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</si>
  <si>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</si>
  <si>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</si>
  <si>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</si>
  <si>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</si>
  <si>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</si>
  <si>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</si>
  <si>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</si>
  <si>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</si>
  <si>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</si>
  <si>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</si>
  <si>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</si>
  <si>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</si>
  <si>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</si>
  <si>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</si>
  <si>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</si>
  <si>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</si>
  <si>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</si>
  <si>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</si>
  <si>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</si>
  <si>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</si>
  <si>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</si>
  <si>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</si>
  <si>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</si>
  <si>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</si>
  <si>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</si>
  <si>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</si>
  <si>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</si>
  <si>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</si>
  <si>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</si>
  <si>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</si>
  <si>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</si>
  <si>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</si>
  <si>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</si>
  <si>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</si>
  <si>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</si>
  <si>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</si>
  <si>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</si>
  <si>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</si>
  <si>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</si>
  <si>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</si>
  <si>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</si>
  <si>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</si>
  <si>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</si>
  <si>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</si>
  <si>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</si>
  <si>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</si>
  <si>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</si>
  <si>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</si>
  <si>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</si>
  <si>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</si>
  <si>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</si>
  <si>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</si>
  <si>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</si>
  <si>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</si>
  <si>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</si>
  <si>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</si>
  <si>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</si>
  <si>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</si>
  <si>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</si>
  <si>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</si>
  <si>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</si>
  <si>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</si>
  <si>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</si>
  <si>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</si>
  <si>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</si>
  <si>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</si>
  <si>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</si>
  <si>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</si>
  <si>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</si>
  <si>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</si>
  <si>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</si>
  <si>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</si>
  <si>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</si>
  <si>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</si>
  <si>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</si>
  <si>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</si>
  <si>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</si>
  <si>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</si>
  <si>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</si>
  <si>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</si>
  <si>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</si>
  <si>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</si>
  <si>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</si>
  <si>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</si>
  <si>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</si>
  <si>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</si>
  <si>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</si>
  <si>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</si>
  <si>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</si>
  <si>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</si>
  <si>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</si>
  <si>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</si>
  <si>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</si>
  <si>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</si>
  <si>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</si>
  <si>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</si>
  <si>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</si>
  <si>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</si>
  <si>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</si>
  <si>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</si>
  <si>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</si>
  <si>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</si>
  <si>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</si>
  <si>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</si>
  <si>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</si>
  <si>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</si>
  <si>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</si>
  <si>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</si>
  <si>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</si>
  <si>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</si>
  <si>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</si>
  <si>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</si>
  <si>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</si>
  <si>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</si>
  <si>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</si>
  <si>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</si>
  <si>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</si>
  <si>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</si>
  <si>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</si>
  <si>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</si>
  <si>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</si>
  <si>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</si>
  <si>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</si>
  <si>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</si>
  <si>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</si>
  <si>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</si>
  <si>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</si>
  <si>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</si>
  <si>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</si>
  <si>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</si>
  <si>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</si>
  <si>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</si>
  <si>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</si>
  <si>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</si>
  <si>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</si>
  <si>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</si>
  <si>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</si>
  <si>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</si>
  <si>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</si>
  <si>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</si>
  <si>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</si>
  <si>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</si>
  <si>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</si>
  <si>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</si>
  <si>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</si>
  <si>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</si>
  <si>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</si>
  <si>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</si>
  <si>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</si>
  <si>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</si>
  <si>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</si>
  <si>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</si>
  <si>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</si>
  <si>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</si>
  <si>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</si>
  <si>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</si>
  <si>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</si>
  <si>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</si>
  <si>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</si>
  <si>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</si>
  <si>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</si>
  <si>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</si>
  <si>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</si>
  <si>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</si>
  <si>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</si>
  <si>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</si>
  <si>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</si>
  <si>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</si>
  <si>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</si>
  <si>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</si>
  <si>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</si>
  <si>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</si>
  <si>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</si>
  <si>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</si>
  <si>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</si>
  <si>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</si>
  <si>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</si>
  <si>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</si>
  <si>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</si>
  <si>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</si>
  <si>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</si>
  <si>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</si>
  <si>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</si>
  <si>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</si>
  <si>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</si>
  <si>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</si>
  <si>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</si>
  <si>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</si>
  <si>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</si>
  <si>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</si>
  <si>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</si>
  <si>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</si>
  <si>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</si>
  <si>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</si>
  <si>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</si>
  <si>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</si>
  <si>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</si>
  <si>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</si>
  <si>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</si>
  <si>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</si>
  <si>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</si>
  <si>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</si>
  <si>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</si>
  <si>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</si>
  <si>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</si>
  <si>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</si>
  <si>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</si>
  <si>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</si>
  <si>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</si>
  <si>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</si>
  <si>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</si>
  <si>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</si>
  <si>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</si>
  <si>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</si>
  <si>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</si>
  <si>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</si>
  <si>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</si>
  <si>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</si>
  <si>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</si>
  <si>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</si>
  <si>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</si>
  <si>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</si>
  <si>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</si>
  <si>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</si>
  <si>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</si>
  <si>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</si>
  <si>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</si>
  <si>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</si>
  <si>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</si>
  <si>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</si>
  <si>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</si>
  <si>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</si>
  <si>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</si>
  <si>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</si>
  <si>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</si>
  <si>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</si>
  <si>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</si>
  <si>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</si>
  <si>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</si>
  <si>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</si>
  <si>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</si>
  <si>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</si>
  <si>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</si>
  <si>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</si>
  <si>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</si>
  <si>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</si>
  <si>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</si>
  <si>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</si>
  <si>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</si>
  <si>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</si>
  <si>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</si>
  <si>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</si>
  <si>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</si>
  <si>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</si>
  <si>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</si>
  <si>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</si>
  <si>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</si>
  <si>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</si>
  <si>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</si>
  <si>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</si>
  <si>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</si>
  <si>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</si>
  <si>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</si>
  <si>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</si>
  <si>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</si>
  <si>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</si>
  <si>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</si>
  <si>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</si>
  <si>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</si>
  <si>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</si>
  <si>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</si>
  <si>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</si>
  <si>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</si>
  <si>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</si>
  <si>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</si>
  <si>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</si>
  <si>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</si>
  <si>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</si>
  <si>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</si>
  <si>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</si>
  <si>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</si>
  <si>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</si>
  <si>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</si>
  <si>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</si>
  <si>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</si>
  <si>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</si>
  <si>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</si>
  <si>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</si>
  <si>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</si>
  <si>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</si>
  <si>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</si>
  <si>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</si>
  <si>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</si>
  <si>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</si>
  <si>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</si>
  <si>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</si>
  <si>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</si>
  <si>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</si>
  <si>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</si>
  <si>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</si>
  <si>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</si>
  <si>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</si>
  <si>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</si>
  <si>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</si>
  <si>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</si>
  <si>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</si>
  <si>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</si>
  <si>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</si>
  <si>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</si>
  <si>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</si>
  <si>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</si>
  <si>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</si>
  <si>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</si>
  <si>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</si>
  <si>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</si>
  <si>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</si>
  <si>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</si>
  <si>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</si>
  <si>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</si>
  <si>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</si>
  <si>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</si>
  <si>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</si>
  <si>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</si>
  <si>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</si>
  <si>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</si>
  <si>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</si>
  <si>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</si>
  <si>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</si>
  <si>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</si>
  <si>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</si>
  <si>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</si>
  <si>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</si>
  <si>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</si>
  <si>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</si>
  <si>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</si>
  <si>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</si>
  <si>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</si>
  <si>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</si>
  <si>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</si>
  <si>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</si>
  <si>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</si>
  <si>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</si>
  <si>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</si>
  <si>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</si>
  <si>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</si>
  <si>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</si>
  <si>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</si>
  <si>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</si>
  <si>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</si>
  <si>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</si>
  <si>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</si>
  <si>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</si>
  <si>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</si>
  <si>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</si>
  <si>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</si>
  <si>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</si>
  <si>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</si>
  <si>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</si>
  <si>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</si>
  <si>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</si>
  <si>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</si>
  <si>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</si>
  <si>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</si>
  <si>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</si>
  <si>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</si>
  <si>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</si>
  <si>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</si>
  <si>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</si>
  <si>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</si>
  <si>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</si>
  <si>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</si>
  <si>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</si>
  <si>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</si>
  <si>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</si>
  <si>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</si>
  <si>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</si>
  <si>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</si>
  <si>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</si>
  <si>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</si>
  <si>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</si>
  <si>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</si>
  <si>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</si>
  <si>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</si>
  <si>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</si>
  <si>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</si>
  <si>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</si>
  <si>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</si>
  <si>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</si>
  <si>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</si>
  <si>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</si>
  <si>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</si>
  <si>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</si>
  <si>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</si>
  <si>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</si>
  <si>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</si>
  <si>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</si>
  <si>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</si>
  <si>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</si>
  <si>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</si>
  <si>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</si>
  <si>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</si>
  <si>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</si>
  <si>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</si>
  <si>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</si>
  <si>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</si>
  <si>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</si>
  <si>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</si>
  <si>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</si>
  <si>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</si>
  <si>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</si>
  <si>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</si>
  <si>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</si>
  <si>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</si>
  <si>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</si>
  <si>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</si>
  <si>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</si>
  <si>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</si>
  <si>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</si>
  <si>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</si>
  <si>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</si>
  <si>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</si>
  <si>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</si>
  <si>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</si>
  <si>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</si>
  <si>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</si>
  <si>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</si>
  <si>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</si>
  <si>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</si>
  <si>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</si>
  <si>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</si>
  <si>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</si>
  <si>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</si>
  <si>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</si>
  <si>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</si>
  <si>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</si>
  <si>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</si>
  <si>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</si>
  <si>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</si>
  <si>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</si>
  <si>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</si>
  <si>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</si>
  <si>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</si>
  <si>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</si>
  <si>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</si>
  <si>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</si>
  <si>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</si>
  <si>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</si>
  <si>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</si>
  <si>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</si>
  <si>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</si>
  <si>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</si>
  <si>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</si>
  <si>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</si>
  <si>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</si>
  <si>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</si>
  <si>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</si>
  <si>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</si>
  <si>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</si>
  <si>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</si>
  <si>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</si>
  <si>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</si>
  <si>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</si>
  <si>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</si>
  <si>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</si>
  <si>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</si>
  <si>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</si>
  <si>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</si>
  <si>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</si>
  <si>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</si>
  <si>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</si>
  <si>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</si>
  <si>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</si>
  <si>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</si>
  <si>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</si>
  <si>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</si>
  <si>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</si>
  <si>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</si>
  <si>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</si>
  <si>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</si>
  <si>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</si>
  <si>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</si>
  <si>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</si>
  <si>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</si>
  <si>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</si>
  <si>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</si>
  <si>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</si>
  <si>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</si>
  <si>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</si>
  <si>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</si>
  <si>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</si>
  <si>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</si>
  <si>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</si>
  <si>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</si>
  <si>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</si>
  <si>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</si>
  <si>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</si>
  <si>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</si>
  <si>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</si>
  <si>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</si>
  <si>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</si>
  <si>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</si>
  <si>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</si>
  <si>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</si>
  <si>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</si>
  <si>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</si>
  <si>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</si>
  <si>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</si>
  <si>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</si>
  <si>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</si>
  <si>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</si>
  <si>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</si>
  <si>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</si>
  <si>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</si>
  <si>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</si>
  <si>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</si>
  <si>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</si>
  <si>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</si>
  <si>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</si>
  <si>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</si>
  <si>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</si>
  <si>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</si>
  <si>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</si>
  <si>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</si>
  <si>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</si>
  <si>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</si>
  <si>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</si>
  <si>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</si>
  <si>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</si>
  <si>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</si>
  <si>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</si>
  <si>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</si>
  <si>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</si>
  <si>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</si>
  <si>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</si>
  <si>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</si>
  <si>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</si>
  <si>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</si>
  <si>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</si>
  <si>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</si>
  <si>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</si>
  <si>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</si>
  <si>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</si>
  <si>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</si>
  <si>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</si>
  <si>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</si>
  <si>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</si>
  <si>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</si>
  <si>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</si>
  <si>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</si>
  <si>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</si>
  <si>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</si>
  <si>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</si>
  <si>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</si>
  <si>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</si>
  <si>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</si>
  <si>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</si>
  <si>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</si>
  <si>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</si>
  <si>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</si>
  <si>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</si>
  <si>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</si>
  <si>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</si>
  <si>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</si>
  <si>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</si>
  <si>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</si>
  <si>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</si>
  <si>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</si>
  <si>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</si>
  <si>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</si>
  <si>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</si>
  <si>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</si>
  <si>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</si>
  <si>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</si>
  <si>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</si>
  <si>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</si>
  <si>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</si>
  <si>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</si>
  <si>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</si>
  <si>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</si>
  <si>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</si>
  <si>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</si>
  <si>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</si>
  <si>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</si>
  <si>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</si>
  <si>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</si>
  <si>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</si>
  <si>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</si>
  <si>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</si>
  <si>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</si>
  <si>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</si>
  <si>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</si>
  <si>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</si>
  <si>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</si>
  <si>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</si>
  <si>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</si>
  <si>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</si>
  <si>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</si>
  <si>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</si>
  <si>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</si>
  <si>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</si>
  <si>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</si>
  <si>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</si>
  <si>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</si>
  <si>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</si>
  <si>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</si>
  <si>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</si>
  <si>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</si>
  <si>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</si>
  <si>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</si>
  <si>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</si>
  <si>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</si>
  <si>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</si>
  <si>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</si>
  <si>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</si>
  <si>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</si>
  <si>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</si>
  <si>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</si>
  <si>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</si>
  <si>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</si>
  <si>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</si>
  <si>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</si>
  <si>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</si>
  <si>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</si>
  <si>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</si>
  <si>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</si>
  <si>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</si>
  <si>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</si>
  <si>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</si>
  <si>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</si>
  <si>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</si>
  <si>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</si>
  <si>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</si>
  <si>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</si>
  <si>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</si>
  <si>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</si>
  <si>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</si>
  <si>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</si>
  <si>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</si>
  <si>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</si>
  <si>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</si>
  <si>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</si>
  <si>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</si>
  <si>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</si>
  <si>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</si>
  <si>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</si>
  <si>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</si>
  <si>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</si>
  <si>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</si>
  <si>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</si>
  <si>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</si>
  <si>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</si>
  <si>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</si>
  <si>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</si>
  <si>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</si>
  <si>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</si>
  <si>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</si>
  <si>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</si>
  <si>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</si>
  <si>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</si>
  <si>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</si>
  <si>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</si>
  <si>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</si>
  <si>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</si>
  <si>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</si>
  <si>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</si>
  <si>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</si>
  <si>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</si>
  <si>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</si>
  <si>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</si>
  <si>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</si>
  <si>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</si>
  <si>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</si>
  <si>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</si>
  <si>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</si>
  <si>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</si>
  <si>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</si>
  <si>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</si>
  <si>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</si>
  <si>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</si>
  <si>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</si>
  <si>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</si>
  <si>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</si>
  <si>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</si>
  <si>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</si>
  <si>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</si>
  <si>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</si>
  <si>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</si>
  <si>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</si>
  <si>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</si>
  <si>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</si>
  <si>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</si>
  <si>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</si>
  <si>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</si>
  <si>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</si>
  <si>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</si>
  <si>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</si>
  <si>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</si>
  <si>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</si>
  <si>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</si>
  <si>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</si>
  <si>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</si>
  <si>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</si>
  <si>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</si>
  <si>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</si>
  <si>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</si>
  <si>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</si>
  <si>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</si>
  <si>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</si>
  <si>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</si>
  <si>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</si>
  <si>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</si>
  <si>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</si>
  <si>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</si>
  <si>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</si>
  <si>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</si>
  <si>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</si>
  <si>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</si>
  <si>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</si>
  <si>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</si>
  <si>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</si>
  <si>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</si>
  <si>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</si>
  <si>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</si>
  <si>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</si>
  <si>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</si>
  <si>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</si>
  <si>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</si>
  <si>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</si>
  <si>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</si>
  <si>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</si>
  <si>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</si>
  <si>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</si>
  <si>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</si>
  <si>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</si>
  <si>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</si>
  <si>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</si>
  <si>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</si>
  <si>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</si>
  <si>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</si>
  <si>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</si>
  <si>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</si>
  <si>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</si>
  <si>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</si>
  <si>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</si>
  <si>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</si>
  <si>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</si>
  <si>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</si>
  <si>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</si>
  <si>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</si>
  <si>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</si>
  <si>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</si>
  <si>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</si>
  <si>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</si>
  <si>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</si>
  <si>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</si>
  <si>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</si>
  <si>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</si>
  <si>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</si>
  <si>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</si>
  <si>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</si>
  <si>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</si>
  <si>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</si>
  <si>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</si>
  <si>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</si>
  <si>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</si>
  <si>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</si>
  <si>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</si>
  <si>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</si>
  <si>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</si>
  <si>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</si>
  <si>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</si>
  <si>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</si>
  <si>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</si>
  <si>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</si>
  <si>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</si>
  <si>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</si>
  <si>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</si>
  <si>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</si>
  <si>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</si>
  <si>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</si>
  <si>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</si>
  <si>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</si>
  <si>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</si>
  <si>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</si>
  <si>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</si>
  <si>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</si>
  <si>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</si>
  <si>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</si>
  <si>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</si>
  <si>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</si>
  <si>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</si>
  <si>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</si>
  <si>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</si>
  <si>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</si>
  <si>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</si>
  <si>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</si>
  <si>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</si>
  <si>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</si>
  <si>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</si>
  <si>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</si>
  <si>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</si>
  <si>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</si>
  <si>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</si>
  <si>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</si>
  <si>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</si>
  <si>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</si>
  <si>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</si>
  <si>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</si>
  <si>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</si>
  <si>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</si>
  <si>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</si>
  <si>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</si>
  <si>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</si>
  <si>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</si>
  <si>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</si>
  <si>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</si>
  <si>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</si>
  <si>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</si>
  <si>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</si>
  <si>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</si>
  <si>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</si>
  <si>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</si>
  <si>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</si>
  <si>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</si>
  <si>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</si>
  <si>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</si>
  <si>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</si>
  <si>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</si>
  <si>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</si>
  <si>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</si>
  <si>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</si>
  <si>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</si>
  <si>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</si>
  <si>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</si>
  <si>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</si>
  <si>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</si>
  <si>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</si>
  <si>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</si>
  <si>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</si>
  <si>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</si>
  <si>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</si>
  <si>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</si>
  <si>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</si>
  <si>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</si>
  <si>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</si>
  <si>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</si>
  <si>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</si>
  <si>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</si>
  <si>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</si>
  <si>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</si>
  <si>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</si>
  <si>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</si>
  <si>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</si>
  <si>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</si>
  <si>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</si>
  <si>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</si>
  <si>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</si>
  <si>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</si>
  <si>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</si>
  <si>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</si>
  <si>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</si>
  <si>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</si>
  <si>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</si>
  <si>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</si>
  <si>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</si>
  <si>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</si>
  <si>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</si>
  <si>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</si>
  <si>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</si>
  <si>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</si>
  <si>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</si>
  <si>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</si>
  <si>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</si>
  <si>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</si>
  <si>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</si>
  <si>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</si>
  <si>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</si>
  <si>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</si>
  <si>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</si>
  <si>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</si>
  <si>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</si>
  <si>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</si>
  <si>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</si>
  <si>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</si>
  <si>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</si>
  <si>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</si>
  <si>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</si>
  <si>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</si>
  <si>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</si>
  <si>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</si>
  <si>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</si>
  <si>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</si>
  <si>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</si>
  <si>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</si>
  <si>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</si>
  <si>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</si>
  <si>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</si>
  <si>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</si>
  <si>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</si>
  <si>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</si>
  <si>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</si>
  <si>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</si>
  <si>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</si>
  <si>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</si>
  <si>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</si>
  <si>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</si>
  <si>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</si>
  <si>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</si>
  <si>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</si>
  <si>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</si>
  <si>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</si>
  <si>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</si>
  <si>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</si>
  <si>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</si>
  <si>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</si>
  <si>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</si>
  <si>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</si>
  <si>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</si>
  <si>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</si>
  <si>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</si>
  <si>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</si>
  <si>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</si>
  <si>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</si>
  <si>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</si>
  <si>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</si>
  <si>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</si>
  <si>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</si>
  <si>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</si>
  <si>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</si>
  <si>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</si>
  <si>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</si>
  <si>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</si>
  <si>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</si>
  <si>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</si>
  <si>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</si>
  <si>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</si>
  <si>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</si>
  <si>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</si>
  <si>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</si>
  <si>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</si>
  <si>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</si>
  <si>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</si>
  <si>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</si>
  <si>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</si>
  <si>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</si>
  <si>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</si>
  <si>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</si>
  <si>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</si>
  <si>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</si>
  <si>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</si>
  <si>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</si>
  <si>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</si>
  <si>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</si>
  <si>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</si>
  <si>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</si>
  <si>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</si>
  <si>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</si>
  <si>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</si>
  <si>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</si>
  <si>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</si>
  <si>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</si>
  <si>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</si>
  <si>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</si>
  <si>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</si>
  <si>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</si>
  <si>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</si>
  <si>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</si>
  <si>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</si>
  <si>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</si>
  <si>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</si>
  <si>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</si>
  <si>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</si>
  <si>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</si>
  <si>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</si>
  <si>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</si>
  <si>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</si>
  <si>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</si>
  <si>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</si>
  <si>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</si>
  <si>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</si>
  <si>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</si>
  <si>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</si>
  <si>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</si>
  <si>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</si>
  <si>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</si>
  <si>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</si>
  <si>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</si>
  <si>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</si>
  <si>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</si>
  <si>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</si>
  <si>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</si>
  <si>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</si>
  <si>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</si>
  <si>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</si>
  <si>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</si>
  <si>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</si>
  <si>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</si>
  <si>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</si>
  <si>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</si>
  <si>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</si>
  <si>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</si>
  <si>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</si>
  <si>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</si>
  <si>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</si>
  <si>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</si>
  <si>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</si>
  <si>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</si>
  <si>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</si>
  <si>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</si>
  <si>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</si>
  <si>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</si>
  <si>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</si>
  <si>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</si>
  <si>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</si>
  <si>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</si>
  <si>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</si>
  <si>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</si>
  <si>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</si>
  <si>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</si>
  <si>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</si>
  <si>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</si>
  <si>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</si>
  <si>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</si>
  <si>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</si>
  <si>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</si>
  <si>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</si>
  <si>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</si>
  <si>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</si>
  <si>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</si>
  <si>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</si>
  <si>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</si>
  <si>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</si>
  <si>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</si>
  <si>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</si>
  <si>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</si>
  <si>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</si>
  <si>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</si>
  <si>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</si>
  <si>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</si>
  <si>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</si>
  <si>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</si>
  <si>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</si>
  <si>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</si>
  <si>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</si>
  <si>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</si>
  <si>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</si>
  <si>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</si>
  <si>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</si>
  <si>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</si>
  <si>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</si>
  <si>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</si>
  <si>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</si>
  <si>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</si>
  <si>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</si>
  <si>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</si>
  <si>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</si>
  <si>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</si>
  <si>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</si>
  <si>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</si>
  <si>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</si>
  <si>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</si>
  <si>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</si>
  <si>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</si>
  <si>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</si>
  <si>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</si>
  <si>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</si>
  <si>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</si>
  <si>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</si>
  <si>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</si>
  <si>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</si>
  <si>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</si>
  <si>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</si>
  <si>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</si>
  <si>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</si>
  <si>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</si>
  <si>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</si>
  <si>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</si>
  <si>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</si>
  <si>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</si>
  <si>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</si>
  <si>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</si>
  <si>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</si>
  <si>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</si>
  <si>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</si>
  <si>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</si>
  <si>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</si>
  <si>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</si>
  <si>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</si>
  <si>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</si>
  <si>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</si>
  <si>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</si>
  <si>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</si>
  <si>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</si>
  <si>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</si>
  <si>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</si>
  <si>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</si>
  <si>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</si>
  <si>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</si>
  <si>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</si>
  <si>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</si>
  <si>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</si>
  <si>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</si>
  <si>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</si>
  <si>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</si>
  <si>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</si>
  <si>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</si>
  <si>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</si>
  <si>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</si>
  <si>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</si>
  <si>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</si>
  <si>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</si>
  <si>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</si>
  <si>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</si>
  <si>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</si>
  <si>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</si>
  <si>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</si>
  <si>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</si>
  <si>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</si>
  <si>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</si>
  <si>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</si>
  <si>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</si>
  <si>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</si>
  <si>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</si>
  <si>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</si>
  <si>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</si>
  <si>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</si>
  <si>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</si>
  <si>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</si>
  <si>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</si>
  <si>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</si>
  <si>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</si>
  <si>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</si>
  <si>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</si>
  <si>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</si>
  <si>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</si>
  <si>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</si>
  <si>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</si>
  <si>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</si>
  <si>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</si>
  <si>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</si>
  <si>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</si>
  <si>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</si>
  <si>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</si>
  <si>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</si>
  <si>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</si>
  <si>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</si>
  <si>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</si>
  <si>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</si>
  <si>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</si>
  <si>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</si>
  <si>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</si>
  <si>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</si>
  <si>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</si>
  <si>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</si>
  <si>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</si>
  <si>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</si>
  <si>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</si>
  <si>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</si>
  <si>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</si>
  <si>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</si>
  <si>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</si>
  <si>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</si>
  <si>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</si>
  <si>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</si>
  <si>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</si>
  <si>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</si>
  <si>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</si>
  <si>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</si>
  <si>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</si>
  <si>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</si>
  <si>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</si>
  <si>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</si>
  <si>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</si>
  <si>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</si>
  <si>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</si>
  <si>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</si>
  <si>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</si>
  <si>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</si>
  <si>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</si>
  <si>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</si>
  <si>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</si>
  <si>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</si>
  <si>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</si>
  <si>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</si>
  <si>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</si>
  <si>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</si>
  <si>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</si>
  <si>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</si>
  <si>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</si>
  <si>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</si>
  <si>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</si>
  <si>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</si>
  <si>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</si>
  <si>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</si>
  <si>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</si>
  <si>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</si>
  <si>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</si>
  <si>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</si>
  <si>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</si>
  <si>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</si>
  <si>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</si>
  <si>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</si>
  <si>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</si>
  <si>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</si>
  <si>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</si>
  <si>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</si>
  <si>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</si>
  <si>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</si>
  <si>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</si>
  <si>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</si>
  <si>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</si>
  <si>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</si>
  <si>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</si>
  <si>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</si>
  <si>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</si>
  <si>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</si>
  <si>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</si>
  <si>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</si>
  <si>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</si>
  <si>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</si>
  <si>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</si>
  <si>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</si>
  <si>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</si>
  <si>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</si>
  <si>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</si>
  <si>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</si>
  <si>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</si>
  <si>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</si>
  <si>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</si>
  <si>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</si>
  <si>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</si>
  <si>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</si>
  <si>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</si>
  <si>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</si>
  <si>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</si>
  <si>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</si>
  <si>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</si>
  <si>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</si>
  <si>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</si>
  <si>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</si>
  <si>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</si>
  <si>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</si>
  <si>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</si>
  <si>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</si>
  <si>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</si>
  <si>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</si>
  <si>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</si>
  <si>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</si>
  <si>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</si>
  <si>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</si>
  <si>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</si>
  <si>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</si>
  <si>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</si>
  <si>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</si>
  <si>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</si>
  <si>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</si>
  <si>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</si>
  <si>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</si>
  <si>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</si>
  <si>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</si>
  <si>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</si>
  <si>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</si>
  <si>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</si>
  <si>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</si>
  <si>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</si>
  <si>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</si>
  <si>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</si>
  <si>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</si>
  <si>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</si>
  <si>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</si>
  <si>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</si>
  <si>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</si>
  <si>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</si>
  <si>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</si>
  <si>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</si>
  <si>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</si>
  <si>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</si>
  <si>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</si>
  <si>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</si>
  <si>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</si>
  <si>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</si>
  <si>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</si>
  <si>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</si>
  <si>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</si>
  <si>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</si>
  <si>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</si>
  <si>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</si>
  <si>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</si>
  <si>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</si>
  <si>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</si>
  <si>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</si>
  <si>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</si>
  <si>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</si>
  <si>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</si>
  <si>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</si>
  <si>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</si>
  <si>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</si>
  <si>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</si>
  <si>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</si>
  <si>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</si>
  <si>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</si>
  <si>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</si>
  <si>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</si>
  <si>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</si>
  <si>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</si>
  <si>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</si>
  <si>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</si>
  <si>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</si>
  <si>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</si>
  <si>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</si>
  <si>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</si>
  <si>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</si>
  <si>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</si>
  <si>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</si>
  <si>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</si>
  <si>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</si>
  <si>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</si>
  <si>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</si>
  <si>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</si>
  <si>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</si>
  <si>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</si>
  <si>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</si>
  <si>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</si>
  <si>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</si>
  <si>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</si>
  <si>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</si>
  <si>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</si>
  <si>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</si>
  <si>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</si>
  <si>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</si>
  <si>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</si>
  <si>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</si>
  <si>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</si>
  <si>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</si>
  <si>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</si>
  <si>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</si>
  <si>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</si>
  <si>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</si>
  <si>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</si>
  <si>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</si>
  <si>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</si>
  <si>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</si>
  <si>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</si>
  <si>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</si>
  <si>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</si>
  <si>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</si>
  <si>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</si>
  <si>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</si>
  <si>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</si>
  <si>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</si>
  <si>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</si>
  <si>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</si>
  <si>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</si>
  <si>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</si>
  <si>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</si>
  <si>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</si>
  <si>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</si>
  <si>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</si>
  <si>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</si>
  <si>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</si>
  <si>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</si>
  <si>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</si>
  <si>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</si>
  <si>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</si>
  <si>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</si>
  <si>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</si>
  <si>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</si>
  <si>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</si>
  <si>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</si>
  <si>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</si>
  <si>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</si>
  <si>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</si>
  <si>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</si>
  <si>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</si>
  <si>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</si>
  <si>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</si>
  <si>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</si>
  <si>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</si>
  <si>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</si>
  <si>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</si>
  <si>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</si>
  <si>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</si>
  <si>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</si>
  <si>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</si>
  <si>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</si>
  <si>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</si>
  <si>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</si>
  <si>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</si>
  <si>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</si>
  <si>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</si>
  <si>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</si>
  <si>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</si>
  <si>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</si>
  <si>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</si>
  <si>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</si>
  <si>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</si>
  <si>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</si>
  <si>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</si>
  <si>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</si>
  <si>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</si>
  <si>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</si>
  <si>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</si>
  <si>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</si>
  <si>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</si>
  <si>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</si>
  <si>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</si>
  <si>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</si>
  <si>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</si>
  <si>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</si>
  <si>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</si>
  <si>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</si>
  <si>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</si>
  <si>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</si>
  <si>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</si>
  <si>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</si>
  <si>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</si>
  <si>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</si>
  <si>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</si>
  <si>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</si>
  <si>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</si>
  <si>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</si>
  <si>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</si>
  <si>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</si>
  <si>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</si>
  <si>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</si>
  <si>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</si>
  <si>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</si>
  <si>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</si>
  <si>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</si>
  <si>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</si>
  <si>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</si>
  <si>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</si>
  <si>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</si>
  <si>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</si>
  <si>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</si>
  <si>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</si>
  <si>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</si>
  <si>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</si>
  <si>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</si>
  <si>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</si>
  <si>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</si>
  <si>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</si>
  <si>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</si>
  <si>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</si>
  <si>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</si>
  <si>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</si>
  <si>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</si>
  <si>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</si>
  <si>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</si>
  <si>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</si>
  <si>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</si>
  <si>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</si>
  <si>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</si>
  <si>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</si>
  <si>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</si>
  <si>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</si>
  <si>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</si>
  <si>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</si>
  <si>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</si>
  <si>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</si>
  <si>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</si>
  <si>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</si>
  <si>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</si>
  <si>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</si>
  <si>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</si>
  <si>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</si>
  <si>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</si>
  <si>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</si>
  <si>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</si>
  <si>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</si>
  <si>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</si>
  <si>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</si>
  <si>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</si>
  <si>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</si>
  <si>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</si>
  <si>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</si>
  <si>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</si>
  <si>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</si>
  <si>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</si>
  <si>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</si>
  <si>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</si>
  <si>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</si>
  <si>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</si>
  <si>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</si>
  <si>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</si>
  <si>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</si>
  <si>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</si>
  <si>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</si>
  <si>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</si>
  <si>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</si>
  <si>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</si>
  <si>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</si>
  <si>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</si>
  <si>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</si>
  <si>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</si>
  <si>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</si>
  <si>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</si>
  <si>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</si>
  <si>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</si>
  <si>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</si>
  <si>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</si>
  <si>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</si>
  <si>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</si>
  <si>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</si>
  <si>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</si>
  <si>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</si>
  <si>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</si>
  <si>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</si>
  <si>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</si>
  <si>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</si>
  <si>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</si>
  <si>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</si>
  <si>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</si>
  <si>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</si>
  <si>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</si>
  <si>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</si>
  <si>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</si>
  <si>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</si>
  <si>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</si>
  <si>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</si>
  <si>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</si>
  <si>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</si>
  <si>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</si>
  <si>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</si>
  <si>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</si>
  <si>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</si>
  <si>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</si>
  <si>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</si>
  <si>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</si>
  <si>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</si>
  <si>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</si>
  <si>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</si>
  <si>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</si>
  <si>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</si>
  <si>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</si>
  <si>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</si>
  <si>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</si>
  <si>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</si>
  <si>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</si>
  <si>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</si>
  <si>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</si>
  <si>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</si>
  <si>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</si>
  <si>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</si>
  <si>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</si>
  <si>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</si>
  <si>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</si>
  <si>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</si>
  <si>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</si>
  <si>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</si>
  <si>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</si>
  <si>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</si>
  <si>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</si>
  <si>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</si>
  <si>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</si>
  <si>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</si>
  <si>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</si>
  <si>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</si>
  <si>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</si>
  <si>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</si>
  <si>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</si>
  <si>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</si>
  <si>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</si>
  <si>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</si>
  <si>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</si>
  <si>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</si>
  <si>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</si>
  <si>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</si>
  <si>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</si>
  <si>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</si>
  <si>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</si>
  <si>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</si>
  <si>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</si>
  <si>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</si>
  <si>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</si>
  <si>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</si>
  <si>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</si>
  <si>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</si>
  <si>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</si>
  <si>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</si>
  <si>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</si>
  <si>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</si>
  <si>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</si>
  <si>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</si>
  <si>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</si>
  <si>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</si>
  <si>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</si>
  <si>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</si>
  <si>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</si>
  <si>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</si>
  <si>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</si>
  <si>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</si>
  <si>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</si>
  <si>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</si>
  <si>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</si>
  <si>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</si>
  <si>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</si>
  <si>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</si>
  <si>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</si>
  <si>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</si>
  <si>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</si>
  <si>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</si>
  <si>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</si>
  <si>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</si>
  <si>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</si>
  <si>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</si>
  <si>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</si>
  <si>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</si>
  <si>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</si>
  <si>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</si>
  <si>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</si>
  <si>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</si>
  <si>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</si>
  <si>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</si>
  <si>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</si>
  <si>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</si>
  <si>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</si>
  <si>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</si>
  <si>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</si>
  <si>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</si>
  <si>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</si>
  <si>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</si>
  <si>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</si>
  <si>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</si>
  <si>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</si>
  <si>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</si>
  <si>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</si>
  <si>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</si>
  <si>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</si>
  <si>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</si>
  <si>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</si>
  <si>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</si>
  <si>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</si>
  <si>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</si>
  <si>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</si>
  <si>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</si>
  <si>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</si>
  <si>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</si>
  <si>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</si>
  <si>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</si>
  <si>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</si>
  <si>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</si>
  <si>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</si>
  <si>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</si>
  <si>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</si>
  <si>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</si>
  <si>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</si>
  <si>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</si>
  <si>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</si>
  <si>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</si>
  <si>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</si>
  <si>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</si>
  <si>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</si>
  <si>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</si>
  <si>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</si>
  <si>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</si>
  <si>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</si>
  <si>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</si>
  <si>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</si>
  <si>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</si>
  <si>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</si>
  <si>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</si>
  <si>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</si>
  <si>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</si>
  <si>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</si>
  <si>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</si>
  <si>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</si>
  <si>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</si>
  <si>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</si>
  <si>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</si>
  <si>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</si>
  <si>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</si>
  <si>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</si>
  <si>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</si>
  <si>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</si>
  <si>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</si>
  <si>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</si>
  <si>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</si>
  <si>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</si>
  <si>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</si>
  <si>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</si>
  <si>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</si>
  <si>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</si>
  <si>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</si>
  <si>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</si>
  <si>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</si>
  <si>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</si>
  <si>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</si>
  <si>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</si>
  <si>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</si>
  <si>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</si>
  <si>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</si>
  <si>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</si>
  <si>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</si>
  <si>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</si>
  <si>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</si>
  <si>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</si>
  <si>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</si>
  <si>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</si>
  <si>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</si>
  <si>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</si>
  <si>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</si>
  <si>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</si>
  <si>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</si>
  <si>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</si>
  <si>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</si>
  <si>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</si>
  <si>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</si>
  <si>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</si>
  <si>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</si>
  <si>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</si>
  <si>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</si>
  <si>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</si>
  <si>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</si>
  <si>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</si>
  <si>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</si>
  <si>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</si>
  <si>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</si>
  <si>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</si>
  <si>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</si>
  <si>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</si>
  <si>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</si>
  <si>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</si>
  <si>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</si>
  <si>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</si>
  <si>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</si>
  <si>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</si>
  <si>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</si>
  <si>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</si>
  <si>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</si>
  <si>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</si>
  <si>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</si>
  <si>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</si>
  <si>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</si>
  <si>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</si>
  <si>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</si>
  <si>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</si>
  <si>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</si>
  <si>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</si>
  <si>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</si>
  <si>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</si>
  <si>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</si>
  <si>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</si>
  <si>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</si>
  <si>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</si>
  <si>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</si>
  <si>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</si>
  <si>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</si>
  <si>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</si>
  <si>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</si>
  <si>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</si>
  <si>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</si>
  <si>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</si>
  <si>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</si>
  <si>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</si>
  <si>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</si>
  <si>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</si>
  <si>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</si>
  <si>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</si>
  <si>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</si>
  <si>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</si>
  <si>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</si>
  <si>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</si>
  <si>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</si>
  <si>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</si>
  <si>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</si>
  <si>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</si>
  <si>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</si>
  <si>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</si>
  <si>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</si>
  <si>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</si>
  <si>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</si>
  <si>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</si>
  <si>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</si>
  <si>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</si>
  <si>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</si>
  <si>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</si>
  <si>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</si>
  <si>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</si>
  <si>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</si>
  <si>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</si>
  <si>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</si>
  <si>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</si>
  <si>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</si>
  <si>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</si>
  <si>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</si>
  <si>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</si>
  <si>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</si>
  <si>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</si>
  <si>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</si>
  <si>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</si>
  <si>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</si>
  <si>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</si>
  <si>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</si>
  <si>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</si>
  <si>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</si>
  <si>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</si>
  <si>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</si>
  <si>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</si>
  <si>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</si>
  <si>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</si>
  <si>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</si>
  <si>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</si>
  <si>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</si>
  <si>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</si>
  <si>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</si>
  <si>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</si>
  <si>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</si>
  <si>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</si>
  <si>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</si>
  <si>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</si>
  <si>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</si>
  <si>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</si>
  <si>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</si>
  <si>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</si>
  <si>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</si>
  <si>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</si>
  <si>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</si>
  <si>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</si>
  <si>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</si>
  <si>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</si>
  <si>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</si>
  <si>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</si>
  <si>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</si>
  <si>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</si>
  <si>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</si>
  <si>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</si>
  <si>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</si>
  <si>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</si>
  <si>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</si>
  <si>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</si>
  <si>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</si>
  <si>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</si>
  <si>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</si>
  <si>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</si>
  <si>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</si>
  <si>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</si>
  <si>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</si>
  <si>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</si>
  <si>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</si>
  <si>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</si>
  <si>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</si>
  <si>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</si>
  <si>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</si>
  <si>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</si>
  <si>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</si>
  <si>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</si>
  <si>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</si>
  <si>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</si>
  <si>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</si>
  <si>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</si>
  <si>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</si>
  <si>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</si>
  <si>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</si>
  <si>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</si>
  <si>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</si>
  <si>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</si>
  <si>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</si>
  <si>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</si>
  <si>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</si>
  <si>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</si>
  <si>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</si>
  <si>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</si>
  <si>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</si>
  <si>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</si>
  <si>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</si>
  <si>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</si>
  <si>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</si>
  <si>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</si>
  <si>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</si>
  <si>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</si>
  <si>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</si>
  <si>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</si>
  <si>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</si>
  <si>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</si>
  <si>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</si>
  <si>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</si>
  <si>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</si>
  <si>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</si>
  <si>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</si>
  <si>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</si>
  <si>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</si>
  <si>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</si>
  <si>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</si>
  <si>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</si>
  <si>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</si>
  <si>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</si>
  <si>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</si>
  <si>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</si>
  <si>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</si>
  <si>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</si>
  <si>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</si>
  <si>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</si>
  <si>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</si>
  <si>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</si>
  <si>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</si>
  <si>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</si>
  <si>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</si>
  <si>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</si>
  <si>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</si>
  <si>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</si>
  <si>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</si>
  <si>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</si>
  <si>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</si>
  <si>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</si>
  <si>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</si>
  <si>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</si>
  <si>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</si>
  <si>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</si>
  <si>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</si>
  <si>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</si>
  <si>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</si>
  <si>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</si>
  <si>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</si>
  <si>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</si>
  <si>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</si>
  <si>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</si>
  <si>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</si>
  <si>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</si>
  <si>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</si>
  <si>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</si>
  <si>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</si>
  <si>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</si>
  <si>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</si>
  <si>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</si>
  <si>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</si>
  <si>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</si>
  <si>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</si>
  <si>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</si>
  <si>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</si>
  <si>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</si>
  <si>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</si>
  <si>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</si>
  <si>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</si>
  <si>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</si>
  <si>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</si>
  <si>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</si>
  <si>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</si>
  <si>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</si>
  <si>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</si>
  <si>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</si>
  <si>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</si>
  <si>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</si>
  <si>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</si>
  <si>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</si>
  <si>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</si>
  <si>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</si>
  <si>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</si>
  <si>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</si>
  <si>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</si>
  <si>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</si>
  <si>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</si>
  <si>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</si>
  <si>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</si>
  <si>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</si>
  <si>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</si>
  <si>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</si>
  <si>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</si>
  <si>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</si>
  <si>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</si>
  <si>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</si>
  <si>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</si>
  <si>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</si>
  <si>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</si>
  <si>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</si>
  <si>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</si>
  <si>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</si>
  <si>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</si>
  <si>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</si>
  <si>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</si>
  <si>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</si>
  <si>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</si>
  <si>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</si>
  <si>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</si>
  <si>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</si>
  <si>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</si>
  <si>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</si>
  <si>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</si>
  <si>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</si>
  <si>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</si>
  <si>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</si>
  <si>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</si>
  <si>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</si>
  <si>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</si>
  <si>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</si>
  <si>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</si>
  <si>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</si>
  <si>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</si>
  <si>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</si>
  <si>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</si>
  <si>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</si>
  <si>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</si>
  <si>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</si>
  <si>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</si>
  <si>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</si>
  <si>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</si>
  <si>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</si>
  <si>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</si>
  <si>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</si>
  <si>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</si>
  <si>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</si>
  <si>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</si>
  <si>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</si>
  <si>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</si>
  <si>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</si>
  <si>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</si>
  <si>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</si>
  <si>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</si>
  <si>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</si>
  <si>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</si>
  <si>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</si>
  <si>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</si>
  <si>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</si>
  <si>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</si>
  <si>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</si>
  <si>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</si>
  <si>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</si>
  <si>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</si>
  <si>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</si>
  <si>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</si>
  <si>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</si>
  <si>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</si>
  <si>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</si>
  <si>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</si>
  <si>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</si>
  <si>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</si>
  <si>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</si>
  <si>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</si>
  <si>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</si>
  <si>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</si>
  <si>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</si>
  <si>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</si>
  <si>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</si>
  <si>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</si>
  <si>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</si>
  <si>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</si>
  <si>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</si>
  <si>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</si>
  <si>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</si>
  <si>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</si>
  <si>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</si>
  <si>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</si>
  <si>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</si>
  <si>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</si>
  <si>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</si>
  <si>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</si>
  <si>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</si>
  <si>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</si>
  <si>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</si>
  <si>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</si>
  <si>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</si>
  <si>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</si>
  <si>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</si>
  <si>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</si>
  <si>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</si>
  <si>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</si>
  <si>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</si>
  <si>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</si>
  <si>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</si>
  <si>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</si>
  <si>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</si>
  <si>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</si>
  <si>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</si>
  <si>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</si>
  <si>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</si>
  <si>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</si>
  <si>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</si>
  <si>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</si>
  <si>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</si>
  <si>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</si>
  <si>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</si>
  <si>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</si>
  <si>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</si>
  <si>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</si>
  <si>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</si>
  <si>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</si>
  <si>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</si>
  <si>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</si>
  <si>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</si>
  <si>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</si>
  <si>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</si>
  <si>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</si>
  <si>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</si>
  <si>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</si>
  <si>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</si>
  <si>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</si>
  <si>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</si>
  <si>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</si>
  <si>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</si>
  <si>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</si>
  <si>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</si>
  <si>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</si>
  <si>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</si>
  <si>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</si>
  <si>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</si>
  <si>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</si>
  <si>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</si>
  <si>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</si>
  <si>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</si>
  <si>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</si>
  <si>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</si>
  <si>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</si>
  <si>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</si>
  <si>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</si>
  <si>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</si>
  <si>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</si>
  <si>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</si>
  <si>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</si>
  <si>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</si>
  <si>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</si>
  <si>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</si>
  <si>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</si>
  <si>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</si>
  <si>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</si>
  <si>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</si>
  <si>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</si>
  <si>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</si>
  <si>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</si>
  <si>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</si>
  <si>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</si>
  <si>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</si>
  <si>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</si>
  <si>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</si>
  <si>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</si>
  <si>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</si>
  <si>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</si>
  <si>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</si>
  <si>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</si>
  <si>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</si>
  <si>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</si>
  <si>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</si>
  <si>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</si>
  <si>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</si>
  <si>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</si>
  <si>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</si>
  <si>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</si>
  <si>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</si>
  <si>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</si>
  <si>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</si>
  <si>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</si>
  <si>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</si>
  <si>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</si>
  <si>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</si>
  <si>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</si>
  <si>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</si>
  <si>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</si>
  <si>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</si>
  <si>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</si>
  <si>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</si>
  <si>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</si>
  <si>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</si>
  <si>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</si>
  <si>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</si>
  <si>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</si>
  <si>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</si>
  <si>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</si>
  <si>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</si>
  <si>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</si>
  <si>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</si>
  <si>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</si>
  <si>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</si>
  <si>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</si>
  <si>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</si>
  <si>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</si>
  <si>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</si>
  <si>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</si>
  <si>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</si>
  <si>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</si>
  <si>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</si>
  <si>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</si>
  <si>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</si>
  <si>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</si>
  <si>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</si>
  <si>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</si>
  <si>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</si>
  <si>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</si>
  <si>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</si>
  <si>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</si>
  <si>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</si>
  <si>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</si>
  <si>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</si>
  <si>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</si>
  <si>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</si>
  <si>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</si>
  <si>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</si>
  <si>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</si>
  <si>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</si>
  <si>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</si>
  <si>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</si>
  <si>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</si>
  <si>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</si>
  <si>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</si>
  <si>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</si>
  <si>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</si>
  <si>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</si>
  <si>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</si>
  <si>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</si>
  <si>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</si>
  <si>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</si>
  <si>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</si>
  <si>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</si>
  <si>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</si>
  <si>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</si>
  <si>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</si>
  <si>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</si>
  <si>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</si>
  <si>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</si>
  <si>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</si>
  <si>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</si>
  <si>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</si>
  <si>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</si>
  <si>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</si>
  <si>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</si>
  <si>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</si>
  <si>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</si>
  <si>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</si>
  <si>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</si>
  <si>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</si>
  <si>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</si>
  <si>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</si>
  <si>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</si>
  <si>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</si>
  <si>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</si>
  <si>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</si>
  <si>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</si>
  <si>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</si>
  <si>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</si>
  <si>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</si>
  <si>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</si>
  <si>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</si>
  <si>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</si>
  <si>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</si>
  <si>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</si>
  <si>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</si>
  <si>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</si>
  <si>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</si>
  <si>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</si>
  <si>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</si>
  <si>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</si>
  <si>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</si>
  <si>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</si>
  <si>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</si>
  <si>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</si>
  <si>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</si>
  <si>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</si>
  <si>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</si>
  <si>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</si>
  <si>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</si>
  <si>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</si>
  <si>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</si>
  <si>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</si>
  <si>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</si>
  <si>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</si>
  <si>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</si>
  <si>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</si>
  <si>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</si>
  <si>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</si>
  <si>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</si>
  <si>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</si>
  <si>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</si>
  <si>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</si>
  <si>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</si>
  <si>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</si>
  <si>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</si>
  <si>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</si>
  <si>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</si>
  <si>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</si>
  <si>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</si>
  <si>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</si>
  <si>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</si>
  <si>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</si>
  <si>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</si>
  <si>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</si>
  <si>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</si>
  <si>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</si>
  <si>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</si>
  <si>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</si>
  <si>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</si>
  <si>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</si>
  <si>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</si>
  <si>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</si>
  <si>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</si>
  <si>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</si>
  <si>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</si>
  <si>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</si>
  <si>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</si>
  <si>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</si>
  <si>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</si>
  <si>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</si>
  <si>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</si>
  <si>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</si>
  <si>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</si>
  <si>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</si>
  <si>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</si>
  <si>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</si>
  <si>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</si>
  <si>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</si>
  <si>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</si>
  <si>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</si>
  <si>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</si>
  <si>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</si>
  <si>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</si>
  <si>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</si>
  <si>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</si>
  <si>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</si>
  <si>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</si>
  <si>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</si>
  <si>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</si>
  <si>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</si>
  <si>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</si>
  <si>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</si>
  <si>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</si>
  <si>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</si>
  <si>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</si>
  <si>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</si>
  <si>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</si>
  <si>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</si>
  <si>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</si>
  <si>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</si>
  <si>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</si>
  <si>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</si>
  <si>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</si>
  <si>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</si>
  <si>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</si>
  <si>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</si>
  <si>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</si>
  <si>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</si>
  <si>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</si>
  <si>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</si>
  <si>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</si>
  <si>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</si>
  <si>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</si>
  <si>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</si>
  <si>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</si>
  <si>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</si>
  <si>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</si>
  <si>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</si>
  <si>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</si>
  <si>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</si>
  <si>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</si>
  <si>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</si>
  <si>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</si>
  <si>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</si>
  <si>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</si>
  <si>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</si>
  <si>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</si>
  <si>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</si>
  <si>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</si>
  <si>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</si>
  <si>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</si>
  <si>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</si>
  <si>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</si>
  <si>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</si>
  <si>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</si>
  <si>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</si>
  <si>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</si>
  <si>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</si>
  <si>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</si>
  <si>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</si>
  <si>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</si>
  <si>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</si>
  <si>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</si>
  <si>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</si>
  <si>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</si>
  <si>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</si>
  <si>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</si>
  <si>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</si>
  <si>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</si>
  <si>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</si>
  <si>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</si>
  <si>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</si>
  <si>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</si>
  <si>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</si>
  <si>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</si>
  <si>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</si>
  <si>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</si>
  <si>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</si>
  <si>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</si>
  <si>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</si>
  <si>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</si>
  <si>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</si>
  <si>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</si>
  <si>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</si>
  <si>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</si>
  <si>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</si>
  <si>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</si>
  <si>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</si>
  <si>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</si>
  <si>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</si>
  <si>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</si>
  <si>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</si>
  <si>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</si>
  <si>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</si>
  <si>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</si>
  <si>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</si>
  <si>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</si>
  <si>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</si>
  <si>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</si>
  <si>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</si>
  <si>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</si>
  <si>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</si>
  <si>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</si>
  <si>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</si>
  <si>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</si>
  <si>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</si>
  <si>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</si>
  <si>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</si>
  <si>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</si>
  <si>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</si>
  <si>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</si>
  <si>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</si>
  <si>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</si>
  <si>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</si>
  <si>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</si>
  <si>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</si>
  <si>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</si>
  <si>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</si>
  <si>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</si>
  <si>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</si>
  <si>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</si>
  <si>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</si>
  <si>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</si>
  <si>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</si>
  <si>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</si>
  <si>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</si>
  <si>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</si>
  <si>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</si>
  <si>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</si>
  <si>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</si>
  <si>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</si>
  <si>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</si>
  <si>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</si>
  <si>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</si>
  <si>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</si>
  <si>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</si>
  <si>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</si>
  <si>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</si>
  <si>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</si>
  <si>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</si>
  <si>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</si>
  <si>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</si>
  <si>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</si>
  <si>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</si>
  <si>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</si>
  <si>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</si>
  <si>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</si>
  <si>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</si>
  <si>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</si>
  <si>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</si>
  <si>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</si>
  <si>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</si>
  <si>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</si>
  <si>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</si>
  <si>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</si>
  <si>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</si>
  <si>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</si>
  <si>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</si>
  <si>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</si>
  <si>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</si>
  <si>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</si>
  <si>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</si>
  <si>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</si>
  <si>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</si>
  <si>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</si>
  <si>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</si>
  <si>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</si>
  <si>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</si>
  <si>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</si>
  <si>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</si>
  <si>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</si>
  <si>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</si>
  <si>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</si>
  <si>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</si>
  <si>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</si>
  <si>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</si>
  <si>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</si>
  <si>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</si>
  <si>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</si>
  <si>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</si>
  <si>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</si>
  <si>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</si>
  <si>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</si>
  <si>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</si>
  <si>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</si>
  <si>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</si>
  <si>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</si>
  <si>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</si>
  <si>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</si>
  <si>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</si>
  <si>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</si>
  <si>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</si>
  <si>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</si>
  <si>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</si>
  <si>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</si>
  <si>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</si>
  <si>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</si>
  <si>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</si>
  <si>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</si>
  <si>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</si>
  <si>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</si>
  <si>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</si>
  <si>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</si>
  <si>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</si>
  <si>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</si>
  <si>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</si>
  <si>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</si>
  <si>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</si>
  <si>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</si>
  <si>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</si>
  <si>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</si>
  <si>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</si>
  <si>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</si>
  <si>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</si>
  <si>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</si>
  <si>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</si>
  <si>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</si>
  <si>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</si>
  <si>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</si>
  <si>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</si>
  <si>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</si>
  <si>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</si>
  <si>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</si>
  <si>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</si>
  <si>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</si>
  <si>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</si>
  <si>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</si>
  <si>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</si>
  <si>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</si>
  <si>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</si>
  <si>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</si>
  <si>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</si>
  <si>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</si>
  <si>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</si>
  <si>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</si>
  <si>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</si>
  <si>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</si>
  <si>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</si>
  <si>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</si>
  <si>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</si>
  <si>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</si>
  <si>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</si>
  <si>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</si>
  <si>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</si>
  <si>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</si>
  <si>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</si>
  <si>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</si>
  <si>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</si>
  <si>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</si>
  <si>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</si>
  <si>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</si>
  <si>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</si>
  <si>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</si>
  <si>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</si>
  <si>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</si>
  <si>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</si>
  <si>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</si>
  <si>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</si>
  <si>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</si>
  <si>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</si>
  <si>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</si>
  <si>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</si>
  <si>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</si>
  <si>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</si>
  <si>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</si>
  <si>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</si>
  <si>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</si>
  <si>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</si>
  <si>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</si>
  <si>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</si>
  <si>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</si>
  <si>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</si>
  <si>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</si>
  <si>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</si>
  <si>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</si>
  <si>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</si>
  <si>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</si>
  <si>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</si>
  <si>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</si>
  <si>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</si>
  <si>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</si>
  <si>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</si>
  <si>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</si>
  <si>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</si>
  <si>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</si>
  <si>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</si>
  <si>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</si>
  <si>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</si>
  <si>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</si>
  <si>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</si>
  <si>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</si>
  <si>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</si>
  <si>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</si>
  <si>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</si>
  <si>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</si>
  <si>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</si>
  <si>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</si>
  <si>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</si>
  <si>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</si>
  <si>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</si>
  <si>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</si>
  <si>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</si>
  <si>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</si>
  <si>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</si>
  <si>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</si>
  <si>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</si>
  <si>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</si>
  <si>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</si>
  <si>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</si>
  <si>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</si>
  <si>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</si>
  <si>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</si>
  <si>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</si>
  <si>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</si>
  <si>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</si>
  <si>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</si>
  <si>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</si>
  <si>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</si>
  <si>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</si>
  <si>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</si>
  <si>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</si>
  <si>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</si>
  <si>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</si>
  <si>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</si>
  <si>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</si>
  <si>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</si>
  <si>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</si>
  <si>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</si>
  <si>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</si>
  <si>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</si>
  <si>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</si>
  <si>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</si>
  <si>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</si>
  <si>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</si>
  <si>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</si>
  <si>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</si>
  <si>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</si>
  <si>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</si>
  <si>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</si>
  <si>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</si>
  <si>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</si>
  <si>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</si>
  <si>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</si>
  <si>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</si>
  <si>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</si>
  <si>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</si>
  <si>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</si>
  <si>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</si>
  <si>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</si>
  <si>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</si>
  <si>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</si>
  <si>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</si>
  <si>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</si>
  <si>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</si>
  <si>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</si>
  <si>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</si>
  <si>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</si>
  <si>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</si>
  <si>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</si>
  <si>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</si>
  <si>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</si>
  <si>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</si>
  <si>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</si>
  <si>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</si>
  <si>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</si>
  <si>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</si>
  <si>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</si>
  <si>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</si>
  <si>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</si>
  <si>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</si>
  <si>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</si>
  <si>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</si>
  <si>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</si>
  <si>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</si>
  <si>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</si>
  <si>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</si>
  <si>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</si>
  <si>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</si>
  <si>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</si>
  <si>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</si>
  <si>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</si>
  <si>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</si>
  <si>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</si>
  <si>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</si>
  <si>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</si>
  <si>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</si>
  <si>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</si>
  <si>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</si>
  <si>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</si>
  <si>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</si>
  <si>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</si>
  <si>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</si>
  <si>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</si>
  <si>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</si>
  <si>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</si>
  <si>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</si>
  <si>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</si>
  <si>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</si>
  <si>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</si>
  <si>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</si>
  <si>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</si>
  <si>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</si>
  <si>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</si>
  <si>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</si>
  <si>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</si>
  <si>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</si>
  <si>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</si>
  <si>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</si>
  <si>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</si>
  <si>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</si>
  <si>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</si>
  <si>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</si>
  <si>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</si>
  <si>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</si>
  <si>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</si>
  <si>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</si>
  <si>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</si>
  <si>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</si>
  <si>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</si>
  <si>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</si>
  <si>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</si>
  <si>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</si>
  <si>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</si>
  <si>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</si>
  <si>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</si>
  <si>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</si>
  <si>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</si>
  <si>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</si>
  <si>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</si>
  <si>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</si>
  <si>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</si>
  <si>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</si>
  <si>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</si>
  <si>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</si>
  <si>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</si>
  <si>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</si>
  <si>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</si>
  <si>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</si>
  <si>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</si>
  <si>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</si>
  <si>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</si>
  <si>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</si>
  <si>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</si>
  <si>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</si>
  <si>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</si>
  <si>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</si>
  <si>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</si>
  <si>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</si>
  <si>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</si>
  <si>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</si>
  <si>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</si>
  <si>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</si>
  <si>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</si>
  <si>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</si>
  <si>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</si>
  <si>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</si>
  <si>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</si>
  <si>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</si>
  <si>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</si>
  <si>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</si>
  <si>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</si>
  <si>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</si>
  <si>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</si>
  <si>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</si>
  <si>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</si>
  <si>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</si>
  <si>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</si>
  <si>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</si>
  <si>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</si>
  <si>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</si>
  <si>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</si>
  <si>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</si>
  <si>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</si>
  <si>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</si>
  <si>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</si>
  <si>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</si>
  <si>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</si>
  <si>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</si>
  <si>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</si>
  <si>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</si>
  <si>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</si>
  <si>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</si>
  <si>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</si>
  <si>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</si>
  <si>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</si>
  <si>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</si>
  <si>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</si>
  <si>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</si>
  <si>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</si>
  <si>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</si>
  <si>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</si>
  <si>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</si>
  <si>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</si>
  <si>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</si>
  <si>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</si>
  <si>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</si>
  <si>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</si>
  <si>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</si>
  <si>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</si>
  <si>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</si>
  <si>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</si>
  <si>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</si>
  <si>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</si>
  <si>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</si>
  <si>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</si>
  <si>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</si>
  <si>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</si>
  <si>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</si>
  <si>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</si>
  <si>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</si>
  <si>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</si>
  <si>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</si>
  <si>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</si>
  <si>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</si>
  <si>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</si>
  <si>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</si>
  <si>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</si>
  <si>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</si>
  <si>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</si>
  <si>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</si>
  <si>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</si>
  <si>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</si>
  <si>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</si>
  <si>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</si>
  <si>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</si>
  <si>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</si>
  <si>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</si>
  <si>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</si>
  <si>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</si>
  <si>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</si>
  <si>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</si>
  <si>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</si>
  <si>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</si>
  <si>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</si>
  <si>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</si>
  <si>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</si>
  <si>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</si>
  <si>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</si>
  <si>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</si>
  <si>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</si>
  <si>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</si>
  <si>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</si>
  <si>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</si>
  <si>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</si>
  <si>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</si>
  <si>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</si>
  <si>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</si>
  <si>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</si>
  <si>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</si>
  <si>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</si>
  <si>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</si>
  <si>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</si>
  <si>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</si>
  <si>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</si>
  <si>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</si>
  <si>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</si>
  <si>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</si>
  <si>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</si>
  <si>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</si>
  <si>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</si>
  <si>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</si>
  <si>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</si>
  <si>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</si>
  <si>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</si>
  <si>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</si>
  <si>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</si>
  <si>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</si>
  <si>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</si>
  <si>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</si>
  <si>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</si>
  <si>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</si>
  <si>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</si>
  <si>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</si>
  <si>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</si>
  <si>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</si>
  <si>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</si>
  <si>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</si>
  <si>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</si>
  <si>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</si>
  <si>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</si>
  <si>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</si>
  <si>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</si>
  <si>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</si>
  <si>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</si>
  <si>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</si>
  <si>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</si>
  <si>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</si>
  <si>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</si>
  <si>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</si>
  <si>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</si>
  <si>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</si>
  <si>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</si>
  <si>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</si>
  <si>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</si>
  <si>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</si>
  <si>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</si>
  <si>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</si>
  <si>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</si>
  <si>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</si>
  <si>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</si>
  <si>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</si>
  <si>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</si>
  <si>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</si>
  <si>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</si>
  <si>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</si>
  <si>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</si>
  <si>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</si>
  <si>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</si>
  <si>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</si>
  <si>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</si>
  <si>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</si>
  <si>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</si>
  <si>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</si>
  <si>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</si>
  <si>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</si>
  <si>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</si>
  <si>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</si>
  <si>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</si>
  <si>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</si>
  <si>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</si>
  <si>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</si>
  <si>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</si>
  <si>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</si>
  <si>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</si>
  <si>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</si>
  <si>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</si>
  <si>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</si>
  <si>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</si>
  <si>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</si>
  <si>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</si>
  <si>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</si>
  <si>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</si>
  <si>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</si>
  <si>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</si>
  <si>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</si>
  <si>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</si>
  <si>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</si>
  <si>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</si>
  <si>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</si>
  <si>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</si>
  <si>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</si>
  <si>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</si>
  <si>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</si>
  <si>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</si>
  <si>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</si>
  <si>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</si>
  <si>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</si>
  <si>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</si>
  <si>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</si>
  <si>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</si>
  <si>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</si>
  <si>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</si>
  <si>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</si>
  <si>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</si>
  <si>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</si>
  <si>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</si>
  <si>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</si>
  <si>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</si>
  <si>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</si>
  <si>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</si>
  <si>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</si>
  <si>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</si>
  <si>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</si>
  <si>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</si>
  <si>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</si>
  <si>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</si>
  <si>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</si>
  <si>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</si>
  <si>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</si>
  <si>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</si>
  <si>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</si>
  <si>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</si>
  <si>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</si>
  <si>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</si>
  <si>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</si>
  <si>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</si>
  <si>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</si>
  <si>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</si>
  <si>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</si>
  <si>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</si>
  <si>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</si>
  <si>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</si>
  <si>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</si>
  <si>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</si>
  <si>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</si>
  <si>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</si>
  <si>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</si>
  <si>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</si>
  <si>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</si>
  <si>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</si>
  <si>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</si>
  <si>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</si>
  <si>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</si>
  <si>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</si>
  <si>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</si>
  <si>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</si>
  <si>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</si>
  <si>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</si>
  <si>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</si>
  <si>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</si>
  <si>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</si>
  <si>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</si>
  <si>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</si>
  <si>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</si>
  <si>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</si>
  <si>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</si>
  <si>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</si>
  <si>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</si>
  <si>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</si>
  <si>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</si>
  <si>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</si>
  <si>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</si>
  <si>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</si>
  <si>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</si>
  <si>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</si>
  <si>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</si>
  <si>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</si>
  <si>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</si>
  <si>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</si>
  <si>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</si>
  <si>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</si>
  <si>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</si>
  <si>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</si>
  <si>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</si>
  <si>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</si>
  <si>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</si>
  <si>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</si>
  <si>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</si>
  <si>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</si>
  <si>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</si>
  <si>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</si>
  <si>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</si>
  <si>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</si>
  <si>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</si>
  <si>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</si>
  <si>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</si>
  <si>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</si>
  <si>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</si>
  <si>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</si>
  <si>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</si>
  <si>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</si>
  <si>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</si>
  <si>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</si>
  <si>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</si>
  <si>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</si>
  <si>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</si>
  <si>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</si>
  <si>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</si>
  <si>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</si>
  <si>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</si>
  <si>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</si>
  <si>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</si>
  <si>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</si>
  <si>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</si>
  <si>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</si>
  <si>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</si>
  <si>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</si>
  <si>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</si>
  <si>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</si>
  <si>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</si>
  <si>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</si>
  <si>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</si>
  <si>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</si>
  <si>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</si>
  <si>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</si>
  <si>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</si>
  <si>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</si>
  <si>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</si>
  <si>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</si>
  <si>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</si>
  <si>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</si>
  <si>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</si>
  <si>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</si>
  <si>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</si>
  <si>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</si>
  <si>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</si>
  <si>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</si>
  <si>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</si>
  <si>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</si>
  <si>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</si>
  <si>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</si>
  <si>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</si>
  <si>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</si>
  <si>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</si>
  <si>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</si>
  <si>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</si>
  <si>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</si>
  <si>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</si>
  <si>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</si>
  <si>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</si>
  <si>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</si>
  <si>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</si>
  <si>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</si>
  <si>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</si>
  <si>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</si>
  <si>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</si>
  <si>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</si>
  <si>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</si>
  <si>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</si>
  <si>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</si>
  <si>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</si>
  <si>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</si>
  <si>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</si>
  <si>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</si>
  <si>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</si>
  <si>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</si>
  <si>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</si>
  <si>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</si>
  <si>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</si>
  <si>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</si>
  <si>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</si>
  <si>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</si>
  <si>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</si>
  <si>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</si>
  <si>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</si>
  <si>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</si>
  <si>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</si>
  <si>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</si>
  <si>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</si>
  <si>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</si>
  <si>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</si>
  <si>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</si>
  <si>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</si>
  <si>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</si>
  <si>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</si>
  <si>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</si>
  <si>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</si>
  <si>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</si>
  <si>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</si>
  <si>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</si>
  <si>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</si>
  <si>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</si>
  <si>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</si>
  <si>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</si>
  <si>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</si>
  <si>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</si>
  <si>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</si>
  <si>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</si>
  <si>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</si>
  <si>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</si>
  <si>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</si>
  <si>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</si>
  <si>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</si>
  <si>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</si>
  <si>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</si>
  <si>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</si>
  <si>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</si>
  <si>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</si>
  <si>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</si>
  <si>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</si>
  <si>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</si>
  <si>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</si>
  <si>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</si>
  <si>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</si>
  <si>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</si>
  <si>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</si>
  <si>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</si>
  <si>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</si>
  <si>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</si>
  <si>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</si>
  <si>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</si>
  <si>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</si>
  <si>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</si>
  <si>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</si>
  <si>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</si>
  <si>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</si>
  <si>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</si>
  <si>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</si>
  <si>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</si>
  <si>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</si>
  <si>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</si>
  <si>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</si>
  <si>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</si>
  <si>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</si>
  <si>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</si>
  <si>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</si>
  <si>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</si>
  <si>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</si>
  <si>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</si>
  <si>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</si>
  <si>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</si>
  <si>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</si>
  <si>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</si>
  <si>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</si>
  <si>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</si>
  <si>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</si>
  <si>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</si>
  <si>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</si>
  <si>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</si>
  <si>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</si>
  <si>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</si>
  <si>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</si>
  <si>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</si>
  <si>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</si>
  <si>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</si>
  <si>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</si>
  <si>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</si>
  <si>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</si>
  <si>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</si>
  <si>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</si>
  <si>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</si>
  <si>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</si>
  <si>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</si>
  <si>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</si>
  <si>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</si>
  <si>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</si>
  <si>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</si>
  <si>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</si>
  <si>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</si>
  <si>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</si>
  <si>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</si>
  <si>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</si>
  <si>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</si>
  <si>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</si>
  <si>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</si>
  <si>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</si>
  <si>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</si>
  <si>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</si>
  <si>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</si>
  <si>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</si>
  <si>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</si>
  <si>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</si>
  <si>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</si>
  <si>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</si>
  <si>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</si>
  <si>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</si>
  <si>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</si>
  <si>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</si>
  <si>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</si>
  <si>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</si>
  <si>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</si>
  <si>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</si>
  <si>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</si>
  <si>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</si>
  <si>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</si>
  <si>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</si>
  <si>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</si>
  <si>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</si>
  <si>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</si>
  <si>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</si>
  <si>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</si>
  <si>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</si>
  <si>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</si>
  <si>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</si>
  <si>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</si>
  <si>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</si>
  <si>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</si>
  <si>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</si>
  <si>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</si>
  <si>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</si>
  <si>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</si>
  <si>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</si>
  <si>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</si>
  <si>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</si>
  <si>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</si>
  <si>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</si>
  <si>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</si>
  <si>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</si>
  <si>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</si>
  <si>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</si>
  <si>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</si>
  <si>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</si>
  <si>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</si>
  <si>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</si>
  <si>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</si>
  <si>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</si>
  <si>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</si>
  <si>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</si>
  <si>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</si>
  <si>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</si>
  <si>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</si>
  <si>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</si>
  <si>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</si>
  <si>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</si>
  <si>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</si>
  <si>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</si>
  <si>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</si>
  <si>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</si>
  <si>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</si>
  <si>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</si>
  <si>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</si>
  <si>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</si>
  <si>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</si>
  <si>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</si>
  <si>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</si>
  <si>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</si>
  <si>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</si>
  <si>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</si>
  <si>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</si>
  <si>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</si>
  <si>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</si>
  <si>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</si>
  <si>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</si>
  <si>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</si>
  <si>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</si>
  <si>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</si>
  <si>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</si>
  <si>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</si>
  <si>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</si>
  <si>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</si>
  <si>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</si>
  <si>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</si>
  <si>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</si>
  <si>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</si>
  <si>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</si>
  <si>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</si>
  <si>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</si>
  <si>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</si>
  <si>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</si>
  <si>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</si>
  <si>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</si>
  <si>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</si>
  <si>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</si>
  <si>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</si>
  <si>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</si>
  <si>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</si>
  <si>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</si>
  <si>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</si>
  <si>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</si>
  <si>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</si>
  <si>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</si>
  <si>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</si>
  <si>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</si>
  <si>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</si>
  <si>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</si>
  <si>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</si>
  <si>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</si>
  <si>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</si>
  <si>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</si>
  <si>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</si>
  <si>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</si>
  <si>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</si>
  <si>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</si>
  <si>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</si>
  <si>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</si>
  <si>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</si>
  <si>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</si>
  <si>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</si>
  <si>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</si>
  <si>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</si>
  <si>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</si>
  <si>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</si>
  <si>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</si>
  <si>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</si>
  <si>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</si>
  <si>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</si>
  <si>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</si>
  <si>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</si>
  <si>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</si>
  <si>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</si>
  <si>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</si>
  <si>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</si>
  <si>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</si>
  <si>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</si>
  <si>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</si>
  <si>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</si>
  <si>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</si>
  <si>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</si>
  <si>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</si>
  <si>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</si>
  <si>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</si>
  <si>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</si>
  <si>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</si>
  <si>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</si>
  <si>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</si>
  <si>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</si>
  <si>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</si>
  <si>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</si>
  <si>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</si>
  <si>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</si>
  <si>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</si>
  <si>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</si>
  <si>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</si>
  <si>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</si>
  <si>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</si>
  <si>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</si>
  <si>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</si>
  <si>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</si>
  <si>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</si>
  <si>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</si>
  <si>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</si>
  <si>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</si>
  <si>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</si>
  <si>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</si>
  <si>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</si>
  <si>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</si>
  <si>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</si>
  <si>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</si>
  <si>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</si>
  <si>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</si>
  <si>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</si>
  <si>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</si>
  <si>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</si>
  <si>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</si>
  <si>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</si>
  <si>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</si>
  <si>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</si>
  <si>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</si>
  <si>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</si>
  <si>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</si>
  <si>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</si>
  <si>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</si>
  <si>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</si>
  <si>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</si>
  <si>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</si>
  <si>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</si>
  <si>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</si>
  <si>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</si>
  <si>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</si>
  <si>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</si>
  <si>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</si>
  <si>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</si>
  <si>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</si>
  <si>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</si>
  <si>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</si>
  <si>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</si>
  <si>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</si>
  <si>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</si>
  <si>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</si>
  <si>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</si>
  <si>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</si>
  <si>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</si>
  <si>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</si>
  <si>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</si>
  <si>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</si>
  <si>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</si>
  <si>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</si>
  <si>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</si>
  <si>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</si>
  <si>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</si>
  <si>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</si>
  <si>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</si>
  <si>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</si>
  <si>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</si>
  <si>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</si>
  <si>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</si>
  <si>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</si>
  <si>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</si>
  <si>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</si>
  <si>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</si>
  <si>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</si>
  <si>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</si>
  <si>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</si>
  <si>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</si>
  <si>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</si>
  <si>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</si>
  <si>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</si>
  <si>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</si>
  <si>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</si>
  <si>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</si>
  <si>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</si>
  <si>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</si>
  <si>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</si>
  <si>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</si>
  <si>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</si>
  <si>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</si>
  <si>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</si>
  <si>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</si>
  <si>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</si>
  <si>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</si>
  <si>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</si>
  <si>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</si>
  <si>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</si>
  <si>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</si>
  <si>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</si>
  <si>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</si>
  <si>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</si>
  <si>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</si>
  <si>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</si>
  <si>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</si>
  <si>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</si>
  <si>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</si>
  <si>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</si>
  <si>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</si>
  <si>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</si>
  <si>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</si>
  <si>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</si>
  <si>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</si>
  <si>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</si>
  <si>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</si>
  <si>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</si>
  <si>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</si>
  <si>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</si>
  <si>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</si>
  <si>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</si>
  <si>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</si>
  <si>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</si>
  <si>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</si>
  <si>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</si>
  <si>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</si>
  <si>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</si>
  <si>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</si>
  <si>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</si>
  <si>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</si>
  <si>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</si>
  <si>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</si>
  <si>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</si>
  <si>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</si>
  <si>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</si>
  <si>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</si>
  <si>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</si>
  <si>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</si>
  <si>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</si>
  <si>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</si>
  <si>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</si>
  <si>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</si>
  <si>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</si>
  <si>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</si>
  <si>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</si>
  <si>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</si>
  <si>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</si>
  <si>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</si>
  <si>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</si>
  <si>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</si>
  <si>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</si>
  <si>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</si>
  <si>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</si>
  <si>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</si>
  <si>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</si>
  <si>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</si>
  <si>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</si>
  <si>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</si>
  <si>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</si>
  <si>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</si>
  <si>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</si>
  <si>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</si>
  <si>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</si>
  <si>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</si>
  <si>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</si>
  <si>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</si>
  <si>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</si>
  <si>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</si>
  <si>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</si>
  <si>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</si>
  <si>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</si>
  <si>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</si>
  <si>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</si>
  <si>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</si>
  <si>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</si>
  <si>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</si>
  <si>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</si>
  <si>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</si>
  <si>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</si>
  <si>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</si>
  <si>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</si>
  <si>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</si>
  <si>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</si>
  <si>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</si>
  <si>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</si>
  <si>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</si>
  <si>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</si>
  <si>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</si>
  <si>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</si>
  <si>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</si>
  <si>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</si>
  <si>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</si>
  <si>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</si>
  <si>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</si>
  <si>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</si>
  <si>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</si>
  <si>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</si>
  <si>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</si>
  <si>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</si>
  <si>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</si>
  <si>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</si>
  <si>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</si>
  <si>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</si>
  <si>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</si>
  <si>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</si>
  <si>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</si>
  <si>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</si>
  <si>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</si>
  <si>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</si>
  <si>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</si>
  <si>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</si>
  <si>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</si>
  <si>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</si>
  <si>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</si>
  <si>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</si>
  <si>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</si>
  <si>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</si>
  <si>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</si>
  <si>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</si>
  <si>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</si>
  <si>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</si>
  <si>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</si>
  <si>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</si>
  <si>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</si>
  <si>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</si>
  <si>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</si>
  <si>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</si>
  <si>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</si>
  <si>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</si>
  <si>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</si>
  <si>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</si>
  <si>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</si>
  <si>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</si>
  <si>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</si>
  <si>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</si>
  <si>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</si>
  <si>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</si>
  <si>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</si>
  <si>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</si>
  <si>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</si>
  <si>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</si>
  <si>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</si>
  <si>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</si>
  <si>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</si>
  <si>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</si>
  <si>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</si>
  <si>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</si>
  <si>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</si>
  <si>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</si>
  <si>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</si>
  <si>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</si>
  <si>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</si>
  <si>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</si>
  <si>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</si>
  <si>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</si>
  <si>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</si>
  <si>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</si>
  <si>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</si>
  <si>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</si>
  <si>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</si>
  <si>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</si>
  <si>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</si>
  <si>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</si>
  <si>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</si>
  <si>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</si>
  <si>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</si>
  <si>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</si>
  <si>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</si>
  <si>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</si>
  <si>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</si>
  <si>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</si>
  <si>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</si>
  <si>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</si>
  <si>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</si>
  <si>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</si>
  <si>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</si>
  <si>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</si>
  <si>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</si>
  <si>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</si>
  <si>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</si>
  <si>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</si>
  <si>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</si>
  <si>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</si>
  <si>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</si>
  <si>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</si>
  <si>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</si>
  <si>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</si>
  <si>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</si>
  <si>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</si>
  <si>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</si>
  <si>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</si>
  <si>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</si>
  <si>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</si>
  <si>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</si>
  <si>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</si>
  <si>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</si>
  <si>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</si>
  <si>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</si>
  <si>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</si>
  <si>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</si>
  <si>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</si>
  <si>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</si>
  <si>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</si>
  <si>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</si>
  <si>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</si>
  <si>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</si>
  <si>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</si>
  <si>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</si>
  <si>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</si>
  <si>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</si>
  <si>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</si>
  <si>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</si>
  <si>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</si>
  <si>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</si>
  <si>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</si>
  <si>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</si>
  <si>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</si>
  <si>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</si>
  <si>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</si>
  <si>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</si>
  <si>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</si>
  <si>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</si>
  <si>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</si>
  <si>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</si>
  <si>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</si>
  <si>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</si>
  <si>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</si>
  <si>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</si>
  <si>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</si>
  <si>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</si>
  <si>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</si>
  <si>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</si>
  <si>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</si>
  <si>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</si>
  <si>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</si>
  <si>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</si>
  <si>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</si>
  <si>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</si>
  <si>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</si>
  <si>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</si>
  <si>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</si>
  <si>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</si>
  <si>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</si>
  <si>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</si>
  <si>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</si>
  <si>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</si>
  <si>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</si>
  <si>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</si>
  <si>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</si>
  <si>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</si>
  <si>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</si>
  <si>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</si>
  <si>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</si>
  <si>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</si>
  <si>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</si>
  <si>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</si>
  <si>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</si>
  <si>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</si>
  <si>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</si>
  <si>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</si>
  <si>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</si>
  <si>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</si>
  <si>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</si>
  <si>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</si>
  <si>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</si>
  <si>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</si>
  <si>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</si>
  <si>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</si>
  <si>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</si>
  <si>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</si>
  <si>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</si>
  <si>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</si>
  <si>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</si>
  <si>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</si>
  <si>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</si>
  <si>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</si>
  <si>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</si>
  <si>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</si>
  <si>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</si>
  <si>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</si>
  <si>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</si>
  <si>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</si>
  <si>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</si>
  <si>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</si>
  <si>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</si>
  <si>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</si>
  <si>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</si>
  <si>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</si>
  <si>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</si>
  <si>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</si>
  <si>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</si>
  <si>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</si>
  <si>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</si>
  <si>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</si>
  <si>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</si>
  <si>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</si>
  <si>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</si>
  <si>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</si>
  <si>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</si>
  <si>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</si>
  <si>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</si>
  <si>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</si>
  <si>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</si>
  <si>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</si>
  <si>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</si>
  <si>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</si>
  <si>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</si>
  <si>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</si>
  <si>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</si>
  <si>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</si>
  <si>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</si>
  <si>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</si>
  <si>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</si>
  <si>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</si>
  <si>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</si>
  <si>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</si>
  <si>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</si>
  <si>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</si>
  <si>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</si>
  <si>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</si>
  <si>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</si>
  <si>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</si>
  <si>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</si>
  <si>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</si>
  <si>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</si>
  <si>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</si>
  <si>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</si>
  <si>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</si>
  <si>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</si>
  <si>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</si>
  <si>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</si>
  <si>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</si>
  <si>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</si>
  <si>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</si>
  <si>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</si>
  <si>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</si>
  <si>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</si>
  <si>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</si>
  <si>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</si>
  <si>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</si>
  <si>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</si>
  <si>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</si>
  <si>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</si>
  <si>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</si>
  <si>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</si>
  <si>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</si>
  <si>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</si>
  <si>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</si>
  <si>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</si>
  <si>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</si>
  <si>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</si>
  <si>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</si>
  <si>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</si>
  <si>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</si>
  <si>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</si>
  <si>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</si>
  <si>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</si>
  <si>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</si>
  <si>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</si>
  <si>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</si>
  <si>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</si>
  <si>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</si>
  <si>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</si>
  <si>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</si>
  <si>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</si>
  <si>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</si>
  <si>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</si>
  <si>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</si>
  <si>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</si>
  <si>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</si>
  <si>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</si>
  <si>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</si>
  <si>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</si>
  <si>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</si>
  <si>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</si>
  <si>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</si>
  <si>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</si>
  <si>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</si>
  <si>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</si>
  <si>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</si>
  <si>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</si>
  <si>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</si>
  <si>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</si>
  <si>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</si>
  <si>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</si>
  <si>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</si>
  <si>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</si>
  <si>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</si>
  <si>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</si>
  <si>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</si>
  <si>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</si>
  <si>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</si>
  <si>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</si>
  <si>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</si>
  <si>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</si>
  <si>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</si>
  <si>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</si>
  <si>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</si>
  <si>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</si>
  <si>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</si>
  <si>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</si>
  <si>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</si>
  <si>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</si>
  <si>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</si>
  <si>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</si>
  <si>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</si>
  <si>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</si>
  <si>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</si>
  <si>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</si>
  <si>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</si>
  <si>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</si>
  <si>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</si>
  <si>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</si>
  <si>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</si>
  <si>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</si>
  <si>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</si>
  <si>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</si>
  <si>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</si>
  <si>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</si>
  <si>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</si>
  <si>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</si>
  <si>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</si>
  <si>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</si>
  <si>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</si>
  <si>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</si>
  <si>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</si>
  <si>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</si>
  <si>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</si>
  <si>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</si>
  <si>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</si>
  <si>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</si>
  <si>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</si>
  <si>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</si>
  <si>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</si>
  <si>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</si>
  <si>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</si>
  <si>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</si>
  <si>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</si>
  <si>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</si>
  <si>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</si>
  <si>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</si>
  <si>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</si>
  <si>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</si>
  <si>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</si>
  <si>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</si>
  <si>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</si>
  <si>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</si>
  <si>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</si>
  <si>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</si>
  <si>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</si>
  <si>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</si>
  <si>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</si>
  <si>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</si>
  <si>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</si>
  <si>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</si>
  <si>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</si>
  <si>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</si>
  <si>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</si>
  <si>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</si>
  <si>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</si>
  <si>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</si>
  <si>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</si>
  <si>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</si>
  <si>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</si>
  <si>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</si>
  <si>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</si>
  <si>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</si>
  <si>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</si>
  <si>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</si>
  <si>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</si>
  <si>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</si>
  <si>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</si>
  <si>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</si>
  <si>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</si>
  <si>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</si>
  <si>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</si>
  <si>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</si>
  <si>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</si>
  <si>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</si>
  <si>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</si>
  <si>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</si>
  <si>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</si>
  <si>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</si>
  <si>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</si>
  <si>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</si>
  <si>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</si>
  <si>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</si>
  <si>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</si>
  <si>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</si>
  <si>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</si>
  <si>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</si>
  <si>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</si>
  <si>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</si>
  <si>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</si>
  <si>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</si>
  <si>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</si>
  <si>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</si>
  <si>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</si>
  <si>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</si>
  <si>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</si>
  <si>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</si>
  <si>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</si>
  <si>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</si>
  <si>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</si>
  <si>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</si>
  <si>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</si>
  <si>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</si>
  <si>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</si>
  <si>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</si>
  <si>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</si>
  <si>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</si>
  <si>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</si>
  <si>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</si>
  <si>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</si>
  <si>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</si>
  <si>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</si>
  <si>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</si>
  <si>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</si>
  <si>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</si>
  <si>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</si>
  <si>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</si>
  <si>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</si>
  <si>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</si>
  <si>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</si>
  <si>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</si>
  <si>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</si>
  <si>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</si>
  <si>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</si>
  <si>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</si>
  <si>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</si>
  <si>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</si>
  <si>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</si>
  <si>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</si>
  <si>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</si>
  <si>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</si>
  <si>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</si>
  <si>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</si>
  <si>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</si>
  <si>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</si>
  <si>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</si>
  <si>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</si>
  <si>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</si>
  <si>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</si>
  <si>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</si>
  <si>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</si>
  <si>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</si>
  <si>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</si>
  <si>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</si>
  <si>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</si>
  <si>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</si>
  <si>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</si>
  <si>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</si>
  <si>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</si>
  <si>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</si>
  <si>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</si>
  <si>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</si>
  <si>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</si>
  <si>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</si>
  <si>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</si>
  <si>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</si>
  <si>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</si>
  <si>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</si>
  <si>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</si>
  <si>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</si>
  <si>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</si>
  <si>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</si>
  <si>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</si>
  <si>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</si>
  <si>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</si>
  <si>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</si>
  <si>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</si>
  <si>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</si>
  <si>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</si>
  <si>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</si>
  <si>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</si>
  <si>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</si>
  <si>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</si>
  <si>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</si>
  <si>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</si>
  <si>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</si>
  <si>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</si>
  <si>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</si>
  <si>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</si>
  <si>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</si>
  <si>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</si>
  <si>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</si>
  <si>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</si>
  <si>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</si>
  <si>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</si>
  <si>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</si>
  <si>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</si>
  <si>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</si>
  <si>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</si>
  <si>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</si>
  <si>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</si>
  <si>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</si>
  <si>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</si>
  <si>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</si>
  <si>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</si>
  <si>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</si>
  <si>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</si>
  <si>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</si>
  <si>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</si>
  <si>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</si>
  <si>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</si>
  <si>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</si>
  <si>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</si>
  <si>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</si>
  <si>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</si>
  <si>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</si>
  <si>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</si>
  <si>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</si>
  <si>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</si>
  <si>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</si>
  <si>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</si>
  <si>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</si>
  <si>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</si>
  <si>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</si>
  <si>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</si>
  <si>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</si>
  <si>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</si>
  <si>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</si>
  <si>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</si>
  <si>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</si>
  <si>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</si>
  <si>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</si>
  <si>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</si>
  <si>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</si>
  <si>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</si>
  <si>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</si>
  <si>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</si>
  <si>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</si>
  <si>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</si>
  <si>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</si>
  <si>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</si>
  <si>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</si>
  <si>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</si>
  <si>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</si>
  <si>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</si>
  <si>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</si>
  <si>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</si>
  <si>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</si>
  <si>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</si>
  <si>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</si>
  <si>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</si>
  <si>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</si>
  <si>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</si>
  <si>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</si>
  <si>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</si>
  <si>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</si>
  <si>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</si>
  <si>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</si>
  <si>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</si>
  <si>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</si>
  <si>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</si>
  <si>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</si>
  <si>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</si>
  <si>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</si>
  <si>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</si>
  <si>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</si>
  <si>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</si>
  <si>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</si>
  <si>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</si>
  <si>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</si>
  <si>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</si>
  <si>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</si>
  <si>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</si>
  <si>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</si>
  <si>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</si>
  <si>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</si>
  <si>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</si>
  <si>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</si>
  <si>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</si>
  <si>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</si>
  <si>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</si>
  <si>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</si>
  <si>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</si>
  <si>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</si>
  <si>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</si>
  <si>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</si>
  <si>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</si>
  <si>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</si>
  <si>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</si>
  <si>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</si>
  <si>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</si>
  <si>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</si>
  <si>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</si>
  <si>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</si>
  <si>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</si>
  <si>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</si>
  <si>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</si>
  <si>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</si>
  <si>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</si>
  <si>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</si>
  <si>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</si>
  <si>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</si>
  <si>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</si>
  <si>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</si>
  <si>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</si>
  <si>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</si>
  <si>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</si>
  <si>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</si>
  <si>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</si>
  <si>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</si>
  <si>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</si>
  <si>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</si>
  <si>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</si>
  <si>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</si>
  <si>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</si>
  <si>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</si>
  <si>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</si>
  <si>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</si>
  <si>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</si>
  <si>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</si>
  <si>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</si>
  <si>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</si>
  <si>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</si>
  <si>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</si>
  <si>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</si>
  <si>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</si>
  <si>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</si>
  <si>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</si>
  <si>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</si>
  <si>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</si>
  <si>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</si>
  <si>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</si>
  <si>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</si>
  <si>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</si>
  <si>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</si>
  <si>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</si>
  <si>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</si>
  <si>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</si>
  <si>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</si>
  <si>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</si>
  <si>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</si>
  <si>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</si>
  <si>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</si>
  <si>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</si>
  <si>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</si>
  <si>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</si>
  <si>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</si>
  <si>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</si>
  <si>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</si>
  <si>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</si>
  <si>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</si>
  <si>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</si>
  <si>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</si>
  <si>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</si>
  <si>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</si>
  <si>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</si>
  <si>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</si>
  <si>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</si>
  <si>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</si>
  <si>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</si>
  <si>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</si>
  <si>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</si>
  <si>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</si>
  <si>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</si>
  <si>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</si>
  <si>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</si>
  <si>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</si>
  <si>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</si>
  <si>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</si>
  <si>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</si>
  <si>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</si>
  <si>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</si>
  <si>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</si>
  <si>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</si>
  <si>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</si>
  <si>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</si>
  <si>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</si>
  <si>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</si>
  <si>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</si>
  <si>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</si>
  <si>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</si>
  <si>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</si>
  <si>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</si>
  <si>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</si>
  <si>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</si>
  <si>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</si>
  <si>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</si>
  <si>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</si>
  <si>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</si>
  <si>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</si>
  <si>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</si>
  <si>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</si>
  <si>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</si>
  <si>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</si>
  <si>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</si>
  <si>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</si>
  <si>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</si>
  <si>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</si>
  <si>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</si>
  <si>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</si>
  <si>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</si>
  <si>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</si>
  <si>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</si>
  <si>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</si>
  <si>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</si>
  <si>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</si>
  <si>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</si>
  <si>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</si>
  <si>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</si>
  <si>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</si>
  <si>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</si>
  <si>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</si>
  <si>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</si>
  <si>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</si>
  <si>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</si>
  <si>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</si>
  <si>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</si>
  <si>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</si>
  <si>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</si>
  <si>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</si>
  <si>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</si>
  <si>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</si>
  <si>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</si>
  <si>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</si>
  <si>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</si>
  <si>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</si>
  <si>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</si>
  <si>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</si>
  <si>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</si>
  <si>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</si>
  <si>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</si>
  <si>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</si>
  <si>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</si>
  <si>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</si>
  <si>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</si>
  <si>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</si>
  <si>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</si>
  <si>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</si>
  <si>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</si>
  <si>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</si>
  <si>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</si>
  <si>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</si>
  <si>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</si>
  <si>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</si>
  <si>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</si>
  <si>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</si>
  <si>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</si>
  <si>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</si>
  <si>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</si>
  <si>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</si>
  <si>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</si>
  <si>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</si>
  <si>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</si>
  <si>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</si>
  <si>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</si>
  <si>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</si>
  <si>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</si>
  <si>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</si>
  <si>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</si>
  <si>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</si>
  <si>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</si>
  <si>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</si>
  <si>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</si>
  <si>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</si>
  <si>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</si>
  <si>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</si>
  <si>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</si>
  <si>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</si>
  <si>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</si>
  <si>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</si>
  <si>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</si>
  <si>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</si>
  <si>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</si>
  <si>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</si>
  <si>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</si>
  <si>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</si>
  <si>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</si>
  <si>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</si>
  <si>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</si>
  <si>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</si>
  <si>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</si>
  <si>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</si>
  <si>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</si>
  <si>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</si>
  <si>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</si>
  <si>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</si>
  <si>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</si>
  <si>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</si>
  <si>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</si>
  <si>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</si>
  <si>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</si>
  <si>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</si>
  <si>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</si>
  <si>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</si>
  <si>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</si>
  <si>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</si>
  <si>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</si>
  <si>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</si>
  <si>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</si>
  <si>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</si>
  <si>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</si>
  <si>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</si>
  <si>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</si>
  <si>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</si>
  <si>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</si>
  <si>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</si>
  <si>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</si>
  <si>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</si>
  <si>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</si>
  <si>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</si>
  <si>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</si>
  <si>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</si>
  <si>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</si>
  <si>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</si>
  <si>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</si>
  <si>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</si>
  <si>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</si>
  <si>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</si>
  <si>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</si>
  <si>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</si>
  <si>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</si>
  <si>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</si>
  <si>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</si>
  <si>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</si>
  <si>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</si>
  <si>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</si>
  <si>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</si>
  <si>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</si>
  <si>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</si>
  <si>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</si>
  <si>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</si>
  <si>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</si>
  <si>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</si>
  <si>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</si>
  <si>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</si>
  <si>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</si>
  <si>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</si>
  <si>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</si>
  <si>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</si>
  <si>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</si>
  <si>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</si>
  <si>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</si>
  <si>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</si>
  <si>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</si>
  <si>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</si>
  <si>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</si>
  <si>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</si>
  <si>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</si>
  <si>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</si>
  <si>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</si>
  <si>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</si>
  <si>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</si>
  <si>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</si>
  <si>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</si>
  <si>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</si>
  <si>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</si>
  <si>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</si>
  <si>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</si>
  <si>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</si>
  <si>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</si>
  <si>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</si>
  <si>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</si>
  <si>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</si>
  <si>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</si>
  <si>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</si>
  <si>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</si>
  <si>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</si>
  <si>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</si>
  <si>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</si>
  <si>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</si>
  <si>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</si>
  <si>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</si>
  <si>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</si>
  <si>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</si>
  <si>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</si>
  <si>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</si>
  <si>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</si>
  <si>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</si>
  <si>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</si>
  <si>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</si>
  <si>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</si>
  <si>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</si>
  <si>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</si>
  <si>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</si>
  <si>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</si>
  <si>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</si>
  <si>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</si>
  <si>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</si>
  <si>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</si>
  <si>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</si>
  <si>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</si>
  <si>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</si>
  <si>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</si>
  <si>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</si>
  <si>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</si>
  <si>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</si>
  <si>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</si>
  <si>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</si>
  <si>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</si>
  <si>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</si>
  <si>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</si>
  <si>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</si>
  <si>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</si>
  <si>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</si>
  <si>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</si>
  <si>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</si>
  <si>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</si>
  <si>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</si>
  <si>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</si>
  <si>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</si>
  <si>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</si>
  <si>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</si>
  <si>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</si>
  <si>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</si>
  <si>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</si>
  <si>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</si>
  <si>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</si>
  <si>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</si>
  <si>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</si>
  <si>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</si>
  <si>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</si>
  <si>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</si>
  <si>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</si>
  <si>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</si>
  <si>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</si>
  <si>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</si>
  <si>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</si>
  <si>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</si>
  <si>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</si>
  <si>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</si>
  <si>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</si>
  <si>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</si>
  <si>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</si>
  <si>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</si>
  <si>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</si>
  <si>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</si>
  <si>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</si>
  <si>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</si>
  <si>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</si>
  <si>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</si>
  <si>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</si>
  <si>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</si>
  <si>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</si>
  <si>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</si>
  <si>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</si>
  <si>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</si>
  <si>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</si>
  <si>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</si>
  <si>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</si>
  <si>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</si>
  <si>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</si>
  <si>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</si>
  <si>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</si>
  <si>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</si>
  <si>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</si>
  <si>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</si>
  <si>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</si>
  <si>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</si>
  <si>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</si>
  <si>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</si>
  <si>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</si>
  <si>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</si>
  <si>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</si>
  <si>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</si>
  <si>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</si>
  <si>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</si>
  <si>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</si>
  <si>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</si>
  <si>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</si>
  <si>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</si>
  <si>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</si>
  <si>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</si>
  <si>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</si>
  <si>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</si>
  <si>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</si>
  <si>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</si>
  <si>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</si>
  <si>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</si>
  <si>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</si>
  <si>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</si>
  <si>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</si>
  <si>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</si>
  <si>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</si>
  <si>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</si>
  <si>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</si>
  <si>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</si>
  <si>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</si>
  <si>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</si>
  <si>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</si>
  <si>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</si>
  <si>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</si>
  <si>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</si>
  <si>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</si>
  <si>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</si>
  <si>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</si>
  <si>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</si>
  <si>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</si>
  <si>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</si>
  <si>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</si>
  <si>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</si>
  <si>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</si>
  <si>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</si>
  <si>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</si>
  <si>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</si>
  <si>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</si>
  <si>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</si>
  <si>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</si>
  <si>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</si>
  <si>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</si>
  <si>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</si>
  <si>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</si>
  <si>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</si>
  <si>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</si>
  <si>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</si>
  <si>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</si>
  <si>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</si>
  <si>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</si>
  <si>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</si>
  <si>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</si>
  <si>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</si>
  <si>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</si>
  <si>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</si>
  <si>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</si>
  <si>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</si>
  <si>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</si>
  <si>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</si>
  <si>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</si>
  <si>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</si>
  <si>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</si>
  <si>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</si>
  <si>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</si>
  <si>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</si>
  <si>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</si>
  <si>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</si>
  <si>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</si>
  <si>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</si>
  <si>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</si>
  <si>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</si>
  <si>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</si>
  <si>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</si>
  <si>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</si>
  <si>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</si>
  <si>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</si>
  <si>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</si>
  <si>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</si>
  <si>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</si>
  <si>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</si>
  <si>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</si>
  <si>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</si>
  <si>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</si>
  <si>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</si>
  <si>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</si>
  <si>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</si>
  <si>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</si>
  <si>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</si>
  <si>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</si>
  <si>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</si>
  <si>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</si>
  <si>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</si>
  <si>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</si>
  <si>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</si>
  <si>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</si>
  <si>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</si>
  <si>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</si>
  <si>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</si>
  <si>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</si>
  <si>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</si>
  <si>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</si>
  <si>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</si>
  <si>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</si>
  <si>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</si>
  <si>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</si>
  <si>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</si>
  <si>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</si>
  <si>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</si>
  <si>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</si>
  <si>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</si>
  <si>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</si>
  <si>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</si>
  <si>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</si>
  <si>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</si>
  <si>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</si>
  <si>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</si>
  <si>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</si>
  <si>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</si>
  <si>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</si>
  <si>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</si>
  <si>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</si>
  <si>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</si>
  <si>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</si>
  <si>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</si>
  <si>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</si>
  <si>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</si>
  <si>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</si>
  <si>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</si>
  <si>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</si>
  <si>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</si>
  <si>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</si>
  <si>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</si>
  <si>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</si>
  <si>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</si>
  <si>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</si>
  <si>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</si>
  <si>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</si>
  <si>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</si>
  <si>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</si>
  <si>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</si>
  <si>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</si>
  <si>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</si>
  <si>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</si>
  <si>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</si>
  <si>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</si>
  <si>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</si>
  <si>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</si>
  <si>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</si>
  <si>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</si>
  <si>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</si>
  <si>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</si>
  <si>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</si>
  <si>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</si>
  <si>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</si>
  <si>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</si>
  <si>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</si>
  <si>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</si>
  <si>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</si>
  <si>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</si>
  <si>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</si>
  <si>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</si>
  <si>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</si>
  <si>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</si>
  <si>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</si>
  <si>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</si>
  <si>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</si>
  <si>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</si>
  <si>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</si>
  <si>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</si>
  <si>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</si>
  <si>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</si>
  <si>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</si>
  <si>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</si>
  <si>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</si>
  <si>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</si>
  <si>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</si>
  <si>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</si>
  <si>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</si>
  <si>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</si>
  <si>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</si>
  <si>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</si>
  <si>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</si>
  <si>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</si>
  <si>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</si>
  <si>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</si>
  <si>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</si>
  <si>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</si>
  <si>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</si>
  <si>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</si>
  <si>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</si>
  <si>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</si>
  <si>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</si>
  <si>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</si>
  <si>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</si>
  <si>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</si>
  <si>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</si>
  <si>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</si>
  <si>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</si>
  <si>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</si>
  <si>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</si>
  <si>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</si>
  <si>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</si>
  <si>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</si>
  <si>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</si>
  <si>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</si>
  <si>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</si>
  <si>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</si>
  <si>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</si>
  <si>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</si>
  <si>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</si>
  <si>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</si>
  <si>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</si>
  <si>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</si>
  <si>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</si>
  <si>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</si>
  <si>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</si>
  <si>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</si>
  <si>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</si>
  <si>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</si>
  <si>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</si>
  <si>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</si>
  <si>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</si>
  <si>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</si>
  <si>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</si>
  <si>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</si>
  <si>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</si>
  <si>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</si>
  <si>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</si>
  <si>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</si>
  <si>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</si>
  <si>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</si>
  <si>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</si>
  <si>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</si>
  <si>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</si>
  <si>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</si>
  <si>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</si>
  <si>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</si>
  <si>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</si>
  <si>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</si>
  <si>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</si>
  <si>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</si>
  <si>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</si>
  <si>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</si>
  <si>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</si>
  <si>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</si>
  <si>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</si>
  <si>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</si>
  <si>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</si>
  <si>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</si>
  <si>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</si>
  <si>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</si>
  <si>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</si>
  <si>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</si>
  <si>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</si>
  <si>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</si>
  <si>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</si>
  <si>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</si>
  <si>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</si>
  <si>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</si>
  <si>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</si>
  <si>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</si>
  <si>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</si>
  <si>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</si>
  <si>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</si>
  <si>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</si>
  <si>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</si>
  <si>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</si>
  <si>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</si>
  <si>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</si>
  <si>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</si>
  <si>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</si>
  <si>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</si>
  <si>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</si>
  <si>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</si>
  <si>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</si>
  <si>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</si>
  <si>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</si>
  <si>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</si>
  <si>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</si>
  <si>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</si>
  <si>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</si>
  <si>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</si>
  <si>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</si>
  <si>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</si>
  <si>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</si>
  <si>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</si>
  <si>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</si>
  <si>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</si>
  <si>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</si>
  <si>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</si>
  <si>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</si>
  <si>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</si>
  <si>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</si>
  <si>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</si>
  <si>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</si>
  <si>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</si>
  <si>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</si>
  <si>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</si>
  <si>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</si>
  <si>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</si>
  <si>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</si>
  <si>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</si>
  <si>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</si>
  <si>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</si>
  <si>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</si>
  <si>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</si>
  <si>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</si>
  <si>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</si>
  <si>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</si>
  <si>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</si>
  <si>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</si>
  <si>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</si>
  <si>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</si>
  <si>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</si>
  <si>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</si>
  <si>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</si>
  <si>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</si>
  <si>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</si>
  <si>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</si>
  <si>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</si>
  <si>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</si>
  <si>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</si>
  <si>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</si>
  <si>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</si>
  <si>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</si>
  <si>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</si>
  <si>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</si>
  <si>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</si>
  <si>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</si>
  <si>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</si>
  <si>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</si>
  <si>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</si>
  <si>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</si>
  <si>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</si>
  <si>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</si>
  <si>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</si>
  <si>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</si>
  <si>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</si>
  <si>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</si>
  <si>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</si>
  <si>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</si>
  <si>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</si>
  <si>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</si>
  <si>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</si>
  <si>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</si>
  <si>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</si>
  <si>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</si>
  <si>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</si>
  <si>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</si>
  <si>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</si>
  <si>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</si>
  <si>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</si>
  <si>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</si>
  <si>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</si>
  <si>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</si>
  <si>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</si>
  <si>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</si>
  <si>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</si>
  <si>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</si>
  <si>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</si>
  <si>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</si>
  <si>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</si>
  <si>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</si>
  <si>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</si>
  <si>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</si>
  <si>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</si>
  <si>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</si>
  <si>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</si>
  <si>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</si>
  <si>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</si>
  <si>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</si>
  <si>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</si>
  <si>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</si>
  <si>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</si>
  <si>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</si>
  <si>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</si>
  <si>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</si>
  <si>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</si>
  <si>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</si>
  <si>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</si>
  <si>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</si>
  <si>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</si>
  <si>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</si>
  <si>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</si>
  <si>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</si>
  <si>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</si>
  <si>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</si>
  <si>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</si>
  <si>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</si>
  <si>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</si>
  <si>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</si>
  <si>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</si>
  <si>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</si>
  <si>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</si>
  <si>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</si>
  <si>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</si>
  <si>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</si>
  <si>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</si>
  <si>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</si>
  <si>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</si>
  <si>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</si>
  <si>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</si>
  <si>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</si>
  <si>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</si>
  <si>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</si>
  <si>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</si>
  <si>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</si>
  <si>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</si>
  <si>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</si>
  <si>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</si>
  <si>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</si>
  <si>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</si>
  <si>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</si>
  <si>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</si>
  <si>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</si>
  <si>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</si>
  <si>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</si>
  <si>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</si>
  <si>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</si>
  <si>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</si>
  <si>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</si>
  <si>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</si>
  <si>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</si>
  <si>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</si>
  <si>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</si>
  <si>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</si>
  <si>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</si>
  <si>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</si>
  <si>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</si>
  <si>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</si>
  <si>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</si>
  <si>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</si>
  <si>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</si>
  <si>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</si>
  <si>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</si>
  <si>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</si>
  <si>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</si>
  <si>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</si>
  <si>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</si>
  <si>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</si>
  <si>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</si>
  <si>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</si>
  <si>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</si>
  <si>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</si>
  <si>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</si>
  <si>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</si>
  <si>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</si>
  <si>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</si>
  <si>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</si>
  <si>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</si>
  <si>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</si>
  <si>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</si>
  <si>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</si>
  <si>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</si>
  <si>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</si>
  <si>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</si>
  <si>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</si>
  <si>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</si>
  <si>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</si>
  <si>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</si>
  <si>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</si>
  <si>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</si>
  <si>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</si>
  <si>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</si>
  <si>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</si>
  <si>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</si>
  <si>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</si>
  <si>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</si>
  <si>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</si>
  <si>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</si>
  <si>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</si>
  <si>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</si>
  <si>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</si>
  <si>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</si>
  <si>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</si>
  <si>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</si>
  <si>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</si>
  <si>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</si>
  <si>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</si>
  <si>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</si>
  <si>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</si>
  <si>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</si>
  <si>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</si>
  <si>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</si>
  <si>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</si>
  <si>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</si>
  <si>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</si>
  <si>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</si>
  <si>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</si>
  <si>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</si>
  <si>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</si>
  <si>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</si>
  <si>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</si>
  <si>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</si>
  <si>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</si>
  <si>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</si>
  <si>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</si>
  <si>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</si>
  <si>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</si>
  <si>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</si>
  <si>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</si>
  <si>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</si>
  <si>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</si>
  <si>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</si>
  <si>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</si>
  <si>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</si>
  <si>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</si>
  <si>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</si>
  <si>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</si>
  <si>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</si>
  <si>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</si>
  <si>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</si>
  <si>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</si>
  <si>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</si>
  <si>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</si>
  <si>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</si>
  <si>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</si>
  <si>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</si>
  <si>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</si>
  <si>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</si>
  <si>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</si>
  <si>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</si>
  <si>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</si>
  <si>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</si>
  <si>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</si>
  <si>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</si>
  <si>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</si>
  <si>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</si>
  <si>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</si>
  <si>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</si>
  <si>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</si>
  <si>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</si>
  <si>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</si>
  <si>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</si>
  <si>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</si>
  <si>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</si>
  <si>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</si>
  <si>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</si>
  <si>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</si>
  <si>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</si>
  <si>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</si>
  <si>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</si>
  <si>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</si>
  <si>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</si>
  <si>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</si>
  <si>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</si>
  <si>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</si>
  <si>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</si>
  <si>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</si>
  <si>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</si>
  <si>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</si>
  <si>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</si>
  <si>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</si>
  <si>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</si>
  <si>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</si>
  <si>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</si>
  <si>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</si>
  <si>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</si>
  <si>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</si>
  <si>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</si>
  <si>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</si>
  <si>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</si>
  <si>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</si>
  <si>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</si>
  <si>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</si>
  <si>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</si>
  <si>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</si>
  <si>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</si>
  <si>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</si>
  <si>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</si>
  <si>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</si>
  <si>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</si>
  <si>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</si>
  <si>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</si>
  <si>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</si>
  <si>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</si>
  <si>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</si>
  <si>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</si>
  <si>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</si>
  <si>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</si>
  <si>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</si>
  <si>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</si>
  <si>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</si>
  <si>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</si>
  <si>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</si>
  <si>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</si>
  <si>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</si>
  <si>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</si>
  <si>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</si>
  <si>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</si>
  <si>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</si>
  <si>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</si>
  <si>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</si>
  <si>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</si>
  <si>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</si>
  <si>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</si>
  <si>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</si>
  <si>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</si>
  <si>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</si>
  <si>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</si>
  <si>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</si>
  <si>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</si>
  <si>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</si>
  <si>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</si>
  <si>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</si>
  <si>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</si>
  <si>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</si>
  <si>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</si>
  <si>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</si>
  <si>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</si>
  <si>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</si>
  <si>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</si>
  <si>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</si>
  <si>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</si>
  <si>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</si>
  <si>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</si>
  <si>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</si>
  <si>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</si>
  <si>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</si>
  <si>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</si>
  <si>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</si>
  <si>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</si>
  <si>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</si>
  <si>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</si>
  <si>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</si>
  <si>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</si>
  <si>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</si>
  <si>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</si>
  <si>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</si>
  <si>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</si>
  <si>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</si>
  <si>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</si>
  <si>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</si>
  <si>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</si>
  <si>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</si>
  <si>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</si>
  <si>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</si>
  <si>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</si>
  <si>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</si>
  <si>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</si>
  <si>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</si>
  <si>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</si>
  <si>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</si>
  <si>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</si>
  <si>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</si>
  <si>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</si>
  <si>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</si>
  <si>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</si>
  <si>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</si>
  <si>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</si>
  <si>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</si>
  <si>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</si>
  <si>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</si>
  <si>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</si>
  <si>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</si>
  <si>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</si>
  <si>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</si>
  <si>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</si>
  <si>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</si>
  <si>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</si>
  <si>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</si>
  <si>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</si>
  <si>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</si>
  <si>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</si>
  <si>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</si>
  <si>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</si>
  <si>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</si>
  <si>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</si>
  <si>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</si>
  <si>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</si>
  <si>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</si>
  <si>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</si>
  <si>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</si>
  <si>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</si>
  <si>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</si>
  <si>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</si>
  <si>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</si>
  <si>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</si>
  <si>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</si>
  <si>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</si>
  <si>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</si>
  <si>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</si>
  <si>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</si>
  <si>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</si>
  <si>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</si>
  <si>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</si>
  <si>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</si>
  <si>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</si>
  <si>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</si>
  <si>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</si>
  <si>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</si>
  <si>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</si>
  <si>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</si>
  <si>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</si>
  <si>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</si>
  <si>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</si>
  <si>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</si>
  <si>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</si>
  <si>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</si>
  <si>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</si>
  <si>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</si>
  <si>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</si>
  <si>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</si>
  <si>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</si>
  <si>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</si>
  <si>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</si>
  <si>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</si>
  <si>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</si>
  <si>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</si>
  <si>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</si>
  <si>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</si>
  <si>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</si>
  <si>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</si>
  <si>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</si>
  <si>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</si>
  <si>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</si>
  <si>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</si>
  <si>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</si>
  <si>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</si>
  <si>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</si>
  <si>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</si>
  <si>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</si>
  <si>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</si>
  <si>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</si>
  <si>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</si>
  <si>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</si>
  <si>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</si>
  <si>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</si>
  <si>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</si>
  <si>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</si>
  <si>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</si>
  <si>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</si>
  <si>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</si>
  <si>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</si>
  <si>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</si>
  <si>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</si>
  <si>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</si>
  <si>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</si>
  <si>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</si>
  <si>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</si>
  <si>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</si>
  <si>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</si>
  <si>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</si>
  <si>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</si>
  <si>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</si>
  <si>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</si>
  <si>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</si>
  <si>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</si>
  <si>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</si>
  <si>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</si>
  <si>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</si>
  <si>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</si>
  <si>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</si>
  <si>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</si>
  <si>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</si>
  <si>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</si>
  <si>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</si>
  <si>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</si>
  <si>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</si>
  <si>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</si>
  <si>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</si>
  <si>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</si>
  <si>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</si>
  <si>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</si>
  <si>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</si>
  <si>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</si>
  <si>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</si>
  <si>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</si>
  <si>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</si>
  <si>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</si>
  <si>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</si>
  <si>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</si>
  <si>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</si>
  <si>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</si>
  <si>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</si>
  <si>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</si>
  <si>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</si>
  <si>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</si>
  <si>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</si>
  <si>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</si>
  <si>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</si>
  <si>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</si>
  <si>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</si>
  <si>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</si>
  <si>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</si>
  <si>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</si>
  <si>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</si>
  <si>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</si>
  <si>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</si>
  <si>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</si>
  <si>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</si>
  <si>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</si>
  <si>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</si>
  <si>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</si>
  <si>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</si>
  <si>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</si>
  <si>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</si>
  <si>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</si>
  <si>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</si>
  <si>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</si>
  <si>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</si>
  <si>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</si>
  <si>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</si>
  <si>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</si>
  <si>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</si>
  <si>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</si>
  <si>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</si>
  <si>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</si>
  <si>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</si>
  <si>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</si>
  <si>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</si>
  <si>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</si>
  <si>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</si>
  <si>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</si>
  <si>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</si>
  <si>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</si>
  <si>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</si>
  <si>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</si>
  <si>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</si>
  <si>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</si>
  <si>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</si>
  <si>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</si>
  <si>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</si>
  <si>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</si>
  <si>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</si>
  <si>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</si>
  <si>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</si>
  <si>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</si>
  <si>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</si>
  <si>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</si>
  <si>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</si>
  <si>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</si>
  <si>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</si>
  <si>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</si>
  <si>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</si>
  <si>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</si>
  <si>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</si>
  <si>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</si>
  <si>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</si>
  <si>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</si>
  <si>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</si>
  <si>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</si>
  <si>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</si>
  <si>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</si>
  <si>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</si>
  <si>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</si>
  <si>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</si>
  <si>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</si>
  <si>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</si>
  <si>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</si>
  <si>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</si>
  <si>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</si>
  <si>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</si>
  <si>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</si>
  <si>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</si>
  <si>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</si>
  <si>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</si>
  <si>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</si>
  <si>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</si>
  <si>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</si>
  <si>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</si>
  <si>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</si>
  <si>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</si>
  <si>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</si>
  <si>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</si>
  <si>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</si>
  <si>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</si>
  <si>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</si>
  <si>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</si>
  <si>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</si>
  <si>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</si>
  <si>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</si>
  <si>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</si>
  <si>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</si>
  <si>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</si>
  <si>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</si>
  <si>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</si>
  <si>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</si>
  <si>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</si>
  <si>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</si>
  <si>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</si>
  <si>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</si>
  <si>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</si>
  <si>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</si>
  <si>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</si>
  <si>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</si>
  <si>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</si>
  <si>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</si>
  <si>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</si>
  <si>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</si>
  <si>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</si>
  <si>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</si>
  <si>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</si>
  <si>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</si>
  <si>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</si>
  <si>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</si>
  <si>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</si>
  <si>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</si>
  <si>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</si>
  <si>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</si>
  <si>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</si>
  <si>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</si>
  <si>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</si>
  <si>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</si>
  <si>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</si>
  <si>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</si>
  <si>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</si>
  <si>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</si>
  <si>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</si>
  <si>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</si>
  <si>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</si>
  <si>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</si>
  <si>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</si>
  <si>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</si>
  <si>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</si>
  <si>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</si>
  <si>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</si>
  <si>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</si>
  <si>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</si>
  <si>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</si>
  <si>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</si>
  <si>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</si>
  <si>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</si>
  <si>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</si>
  <si>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</si>
  <si>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</si>
  <si>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</si>
  <si>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</si>
  <si>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</si>
  <si>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</si>
  <si>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</si>
  <si>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</si>
  <si>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</si>
  <si>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</si>
  <si>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</si>
  <si>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</si>
  <si>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</si>
  <si>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</si>
  <si>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</si>
  <si>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</si>
  <si>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</si>
  <si>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</si>
  <si>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</si>
  <si>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</si>
  <si>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</si>
  <si>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</si>
  <si>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</si>
  <si>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</si>
  <si>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</si>
  <si>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</si>
  <si>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</si>
  <si>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</si>
  <si>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</si>
  <si>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</si>
  <si>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</si>
  <si>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</si>
  <si>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</si>
  <si>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</si>
  <si>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</si>
  <si>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</si>
  <si>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</si>
  <si>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</si>
  <si>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</si>
  <si>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</si>
  <si>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</si>
  <si>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</si>
  <si>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</si>
  <si>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</si>
  <si>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</si>
  <si>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</si>
  <si>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</si>
  <si>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</si>
  <si>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</si>
  <si>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</si>
  <si>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</si>
  <si>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</si>
  <si>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</si>
  <si>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</si>
  <si>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</si>
  <si>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</si>
  <si>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</si>
  <si>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</si>
  <si>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</si>
  <si>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</si>
  <si>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</si>
  <si>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</si>
  <si>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</si>
  <si>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</si>
  <si>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</si>
  <si>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</si>
  <si>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</si>
  <si>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</si>
  <si>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</si>
  <si>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</si>
  <si>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</si>
  <si>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</si>
  <si>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</si>
  <si>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</si>
  <si>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</si>
  <si>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</si>
  <si>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</si>
  <si>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</si>
  <si>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</si>
  <si>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</si>
  <si>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</si>
  <si>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</si>
  <si>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</si>
  <si>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</si>
  <si>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</si>
  <si>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</si>
  <si>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</si>
  <si>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</si>
  <si>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</si>
  <si>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</si>
  <si>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</si>
  <si>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</si>
  <si>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</si>
  <si>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</si>
  <si>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</si>
  <si>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</si>
  <si>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</si>
  <si>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</si>
  <si>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</si>
  <si>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</si>
  <si>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</si>
  <si>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</si>
  <si>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</si>
  <si>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</si>
  <si>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</si>
  <si>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</si>
  <si>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</si>
  <si>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</si>
  <si>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</si>
  <si>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</si>
  <si>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</si>
  <si>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</si>
  <si>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</si>
  <si>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</si>
  <si>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</si>
  <si>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</si>
  <si>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</si>
  <si>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</si>
  <si>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</si>
  <si>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</si>
  <si>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</si>
  <si>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</si>
  <si>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</si>
  <si>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</si>
  <si>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</si>
  <si>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</si>
  <si>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</si>
  <si>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</si>
  <si>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</si>
  <si>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</si>
  <si>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</si>
  <si>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</si>
  <si>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</si>
  <si>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</si>
  <si>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</si>
  <si>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</si>
  <si>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</si>
  <si>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</si>
  <si>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</si>
  <si>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</si>
  <si>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</si>
  <si>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</si>
  <si>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</si>
  <si>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</si>
  <si>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</si>
  <si>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</si>
  <si>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</si>
  <si>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</si>
  <si>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</si>
  <si>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</si>
  <si>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</si>
  <si>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</si>
  <si>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</si>
  <si>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</si>
  <si>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</si>
  <si>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</si>
  <si>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</si>
  <si>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</si>
  <si>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</si>
  <si>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</si>
  <si>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</si>
  <si>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</si>
  <si>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</si>
  <si>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</si>
  <si>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</si>
  <si>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</si>
  <si>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</si>
  <si>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</si>
  <si>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</si>
  <si>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</si>
  <si>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</si>
  <si>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</si>
  <si>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</si>
  <si>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</si>
  <si>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</si>
  <si>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</si>
  <si>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</si>
  <si>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</si>
  <si>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</si>
  <si>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</si>
  <si>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</si>
  <si>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</si>
  <si>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</si>
  <si>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</si>
  <si>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</si>
  <si>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</si>
  <si>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</si>
  <si>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</si>
  <si>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</si>
  <si>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</si>
  <si>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</si>
  <si>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</si>
  <si>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</si>
  <si>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</si>
  <si>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</si>
  <si>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</si>
  <si>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</si>
  <si>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</si>
  <si>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</si>
  <si>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</si>
  <si>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</si>
  <si>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</si>
  <si>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</si>
  <si>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</si>
  <si>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</si>
  <si>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</si>
  <si>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</si>
  <si>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</si>
  <si>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</si>
  <si>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</si>
  <si>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</si>
  <si>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</si>
  <si>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</si>
  <si>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</si>
  <si>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</si>
  <si>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</si>
  <si>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</si>
  <si>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</si>
  <si>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</si>
  <si>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</si>
  <si>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</si>
  <si>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</si>
  <si>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</si>
  <si>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</si>
  <si>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</si>
  <si>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</si>
  <si>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</si>
  <si>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</si>
  <si>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</si>
  <si>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</si>
  <si>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</si>
  <si>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</si>
  <si>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</si>
  <si>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</si>
  <si>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</si>
  <si>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</si>
  <si>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</si>
  <si>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</si>
  <si>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</si>
  <si>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</si>
  <si>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</si>
  <si>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</si>
  <si>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</si>
  <si>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</si>
  <si>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</si>
  <si>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</si>
  <si>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</si>
  <si>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</si>
  <si>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</si>
  <si>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</si>
  <si>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</si>
  <si>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</si>
  <si>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</si>
  <si>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</si>
  <si>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</si>
  <si>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</si>
  <si>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</si>
  <si>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</si>
  <si>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</si>
  <si>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</si>
  <si>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</si>
  <si>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</si>
  <si>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</si>
  <si>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</si>
  <si>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</si>
  <si>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</si>
  <si>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</si>
  <si>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</si>
  <si>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</si>
  <si>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</si>
  <si>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</si>
  <si>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</si>
  <si>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</si>
  <si>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</si>
  <si>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</si>
  <si>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</si>
  <si>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</si>
  <si>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</si>
  <si>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</si>
  <si>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</si>
  <si>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</si>
  <si>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</si>
  <si>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</si>
  <si>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</si>
  <si>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</si>
  <si>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</si>
  <si>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</si>
  <si>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</si>
  <si>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</si>
  <si>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</si>
  <si>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</si>
  <si>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</si>
  <si>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</si>
  <si>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</si>
  <si>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</si>
  <si>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</si>
  <si>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</si>
  <si>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</si>
  <si>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</si>
  <si>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</si>
  <si>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</si>
  <si>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</si>
  <si>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</si>
  <si>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</si>
  <si>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</si>
  <si>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</si>
  <si>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</si>
  <si>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</si>
  <si>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</si>
  <si>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</si>
  <si>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</si>
  <si>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</si>
  <si>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</si>
  <si>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</si>
  <si>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</si>
  <si>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</si>
  <si>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</si>
  <si>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</si>
  <si>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</si>
  <si>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</si>
  <si>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</si>
  <si>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</si>
  <si>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</si>
  <si>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</si>
  <si>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</si>
  <si>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</si>
  <si>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</si>
  <si>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</si>
  <si>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</si>
  <si>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</si>
  <si>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</si>
  <si>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</si>
  <si>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</si>
  <si>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</si>
  <si>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</si>
  <si>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</si>
  <si>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</si>
  <si>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</si>
  <si>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</si>
  <si>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</si>
  <si>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</si>
  <si>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</si>
  <si>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</si>
  <si>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</si>
  <si>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</si>
  <si>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</si>
  <si>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</si>
  <si>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</si>
  <si>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</si>
  <si>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</si>
  <si>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</si>
  <si>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</si>
  <si>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</si>
  <si>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</si>
  <si>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</si>
  <si>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</si>
  <si>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</si>
  <si>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</si>
  <si>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</si>
  <si>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</si>
  <si>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</si>
  <si>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</si>
  <si>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</si>
  <si>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</si>
  <si>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</si>
  <si>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</si>
  <si>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</si>
  <si>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</si>
  <si>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</si>
  <si>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</si>
  <si>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</si>
  <si>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</si>
  <si>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</si>
  <si>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</si>
  <si>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</si>
  <si>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</si>
  <si>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</si>
  <si>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</si>
  <si>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</si>
  <si>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</si>
  <si>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</si>
  <si>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</si>
  <si>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</si>
  <si>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</si>
  <si>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</si>
  <si>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</si>
  <si>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</si>
  <si>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</si>
  <si>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</si>
  <si>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</si>
  <si>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</si>
  <si>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</si>
  <si>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</si>
  <si>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</si>
  <si>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</si>
  <si>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</si>
  <si>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</si>
  <si>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</si>
  <si>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</si>
  <si>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</si>
  <si>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</si>
  <si>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</si>
  <si>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</si>
  <si>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</si>
  <si>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</si>
  <si>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</si>
  <si>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</si>
  <si>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</si>
  <si>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</si>
  <si>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</si>
  <si>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</si>
  <si>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</si>
  <si>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</si>
  <si>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</si>
  <si>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</si>
  <si>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</si>
  <si>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</si>
  <si>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</si>
  <si>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</si>
  <si>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</si>
  <si>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</si>
  <si>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</si>
  <si>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</si>
  <si>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</si>
  <si>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</si>
  <si>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</si>
  <si>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</si>
  <si>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</si>
  <si>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</si>
  <si>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</si>
  <si>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</si>
  <si>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</si>
  <si>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</si>
  <si>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</si>
  <si>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</si>
  <si>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</si>
  <si>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</si>
  <si>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</si>
  <si>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</si>
  <si>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</si>
  <si>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</si>
  <si>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</si>
  <si>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</si>
  <si>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</si>
  <si>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</si>
  <si>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</si>
  <si>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</si>
  <si>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</si>
  <si>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</si>
  <si>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</si>
  <si>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</si>
  <si>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</si>
  <si>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</si>
  <si>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</si>
  <si>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</si>
  <si>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</si>
  <si>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</si>
  <si>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</si>
  <si>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</si>
  <si>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</si>
  <si>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</si>
  <si>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</si>
  <si>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</si>
  <si>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</si>
  <si>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</si>
  <si>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</si>
  <si>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</si>
  <si>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</si>
  <si>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</si>
  <si>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</si>
  <si>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</si>
  <si>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</si>
  <si>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</si>
  <si>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</si>
  <si>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</si>
  <si>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</si>
  <si>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</si>
  <si>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</si>
  <si>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</si>
  <si>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</si>
  <si>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</si>
  <si>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</si>
  <si>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</si>
  <si>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</si>
  <si>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</si>
  <si>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</si>
  <si>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</si>
  <si>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</si>
  <si>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</si>
  <si>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</si>
  <si>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</si>
  <si>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</si>
  <si>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</si>
  <si>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</si>
  <si>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</si>
  <si>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</si>
  <si>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</si>
  <si>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</si>
  <si>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</si>
  <si>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</si>
  <si>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</si>
  <si>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</si>
  <si>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</si>
  <si>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</si>
  <si>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</si>
  <si>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</si>
  <si>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</si>
  <si>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</si>
  <si>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</si>
  <si>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</si>
  <si>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</si>
  <si>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</si>
  <si>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</si>
  <si>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</si>
  <si>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</si>
  <si>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</si>
  <si>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</si>
  <si>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</si>
  <si>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</si>
  <si>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</si>
  <si>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</si>
  <si>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</si>
  <si>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</si>
  <si>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</si>
  <si>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</si>
  <si>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</si>
  <si>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</si>
  <si>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</si>
  <si>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</si>
  <si>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</si>
  <si>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</si>
  <si>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</si>
  <si>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</si>
  <si>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</si>
  <si>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</si>
  <si>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</si>
  <si>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</si>
  <si>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</si>
  <si>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</si>
  <si>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</si>
  <si>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</si>
  <si>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</si>
  <si>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</si>
  <si>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</si>
  <si>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</si>
  <si>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</si>
  <si>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</si>
  <si>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</si>
  <si>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</si>
  <si>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</si>
  <si>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</si>
  <si>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</si>
  <si>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</si>
  <si>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</si>
  <si>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</si>
  <si>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</si>
  <si>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</si>
  <si>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</si>
  <si>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</si>
  <si>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</si>
  <si>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</si>
  <si>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</si>
  <si>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</si>
  <si>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</si>
  <si>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</si>
  <si>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</si>
  <si>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</si>
  <si>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</si>
  <si>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</si>
  <si>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</si>
  <si>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</si>
  <si>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</si>
  <si>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</si>
  <si>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</si>
  <si>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</si>
  <si>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</si>
  <si>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</si>
  <si>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</si>
  <si>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</si>
  <si>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</si>
  <si>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</si>
  <si>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</si>
  <si>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</si>
  <si>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</si>
  <si>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</si>
  <si>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</si>
  <si>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</si>
  <si>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</si>
  <si>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</si>
  <si>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</si>
  <si>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</si>
  <si>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</si>
  <si>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</si>
  <si>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</si>
  <si>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</si>
  <si>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</si>
  <si>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</si>
  <si>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</si>
  <si>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</si>
  <si>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</si>
  <si>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</si>
  <si>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</si>
  <si>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</si>
  <si>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</si>
  <si>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</si>
  <si>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</si>
  <si>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</si>
  <si>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</si>
  <si>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</si>
  <si>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</si>
  <si>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</si>
  <si>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</si>
  <si>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</si>
  <si>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</si>
  <si>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</si>
  <si>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</si>
  <si>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</si>
  <si>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</si>
  <si>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</si>
  <si>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</si>
  <si>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</si>
  <si>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</si>
  <si>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</si>
  <si>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</si>
  <si>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</si>
  <si>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</si>
  <si>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</si>
  <si>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</si>
  <si>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</si>
  <si>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</si>
  <si>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</si>
  <si>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</si>
  <si>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</si>
  <si>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</si>
  <si>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</si>
  <si>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</si>
  <si>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</si>
  <si>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</si>
  <si>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</si>
  <si>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</si>
  <si>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</si>
  <si>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</si>
  <si>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</si>
  <si>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</si>
  <si>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</si>
  <si>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</si>
  <si>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</si>
  <si>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</si>
  <si>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</si>
  <si>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</si>
  <si>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</si>
  <si>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</si>
  <si>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</si>
  <si>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</si>
  <si>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</si>
  <si>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</si>
  <si>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</si>
  <si>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</si>
  <si>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</si>
  <si>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</si>
  <si>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</si>
  <si>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</si>
  <si>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</si>
  <si>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</si>
  <si>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</si>
  <si>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</si>
  <si>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</si>
  <si>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</si>
  <si>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</si>
  <si>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</si>
  <si>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</si>
  <si>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</si>
  <si>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</si>
  <si>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</si>
  <si>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</si>
  <si>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</si>
  <si>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</si>
  <si>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</si>
  <si>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</si>
  <si>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</si>
  <si>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</si>
  <si>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</si>
  <si>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</si>
  <si>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</si>
  <si>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</si>
  <si>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</si>
  <si>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</si>
  <si>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</si>
  <si>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</si>
  <si>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</si>
  <si>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</si>
  <si>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</si>
  <si>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</si>
  <si>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</si>
  <si>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</si>
  <si>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</si>
  <si>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</si>
  <si>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</si>
  <si>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</si>
  <si>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</si>
  <si>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</si>
  <si>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</si>
  <si>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</si>
  <si>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</si>
  <si>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</si>
  <si>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</si>
  <si>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</si>
  <si>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</si>
  <si>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</si>
  <si>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</si>
  <si>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</si>
  <si>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</si>
  <si>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</si>
  <si>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</si>
  <si>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</si>
  <si>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</si>
  <si>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</si>
  <si>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</si>
  <si>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</si>
  <si>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</si>
  <si>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</si>
  <si>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</si>
  <si>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</si>
  <si>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</si>
  <si>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</si>
  <si>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</si>
  <si>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</si>
  <si>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</si>
  <si>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</si>
  <si>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</si>
  <si>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</si>
  <si>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</si>
  <si>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</si>
  <si>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</si>
  <si>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</si>
  <si>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</si>
  <si>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</si>
  <si>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</si>
  <si>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</si>
  <si>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</si>
  <si>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</si>
  <si>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</si>
  <si>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</si>
  <si>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</si>
  <si>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</si>
  <si>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</si>
  <si>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</si>
  <si>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</si>
  <si>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</si>
  <si>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</si>
  <si>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</si>
  <si>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</si>
  <si>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</si>
  <si>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</si>
  <si>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</si>
  <si>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</si>
  <si>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</si>
  <si>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</si>
  <si>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</si>
  <si>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</si>
  <si>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</si>
  <si>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</si>
  <si>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</si>
  <si>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</si>
  <si>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</si>
  <si>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</si>
  <si>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</si>
  <si>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</si>
  <si>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</si>
  <si>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</si>
  <si>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</si>
  <si>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</si>
  <si>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</si>
  <si>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</si>
  <si>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</si>
  <si>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</si>
  <si>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</si>
  <si>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</si>
  <si>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</si>
  <si>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</si>
  <si>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</si>
  <si>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</si>
  <si>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</si>
  <si>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</si>
  <si>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</si>
  <si>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</si>
  <si>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</si>
  <si>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</si>
  <si>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</si>
  <si>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</si>
  <si>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</si>
  <si>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</si>
  <si>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</si>
  <si>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</si>
  <si>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</si>
  <si>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</si>
  <si>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</si>
  <si>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</si>
  <si>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</si>
  <si>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</si>
  <si>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</si>
  <si>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</si>
  <si>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</si>
  <si>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</si>
  <si>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</si>
  <si>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</si>
  <si>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</si>
  <si>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</si>
  <si>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</si>
  <si>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</si>
  <si>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</si>
  <si>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</si>
  <si>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</si>
  <si>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</si>
  <si>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</si>
  <si>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</si>
  <si>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</si>
  <si>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</si>
  <si>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</si>
  <si>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</si>
  <si>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</si>
  <si>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</si>
  <si>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</si>
  <si>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</si>
  <si>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</si>
  <si>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</si>
  <si>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</si>
  <si>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</si>
  <si>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</si>
  <si>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</si>
  <si>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</si>
  <si>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</si>
  <si>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</si>
  <si>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</si>
  <si>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</si>
  <si>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</si>
  <si>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</si>
  <si>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</si>
  <si>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</si>
  <si>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</si>
  <si>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</si>
  <si>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</si>
  <si>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</si>
  <si>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</si>
  <si>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</si>
  <si>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</si>
  <si>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</si>
  <si>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</si>
  <si>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</si>
  <si>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</si>
  <si>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</si>
  <si>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</si>
  <si>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</si>
  <si>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</si>
  <si>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</si>
  <si>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</si>
  <si>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</si>
  <si>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</si>
  <si>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</si>
  <si>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</si>
  <si>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</si>
  <si>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</si>
  <si>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</si>
  <si>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</si>
  <si>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</si>
  <si>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</si>
  <si>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</si>
  <si>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</si>
  <si>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</si>
  <si>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</si>
  <si>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</si>
  <si>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</si>
  <si>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</si>
  <si>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</si>
  <si>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</si>
  <si>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</si>
  <si>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</si>
  <si>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</si>
  <si>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</si>
  <si>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</si>
  <si>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</si>
  <si>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</si>
  <si>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</si>
  <si>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</si>
  <si>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</si>
  <si>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</si>
  <si>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</si>
  <si>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</si>
  <si>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</si>
  <si>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</si>
  <si>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</si>
  <si>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</si>
  <si>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</si>
  <si>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</si>
  <si>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</si>
  <si>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</si>
  <si>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</si>
  <si>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</si>
  <si>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</si>
  <si>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</si>
  <si>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</si>
  <si>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</si>
  <si>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</si>
  <si>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</si>
  <si>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</si>
  <si>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</si>
  <si>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</si>
  <si>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</si>
  <si>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</si>
  <si>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</si>
  <si>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</si>
  <si>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</si>
  <si>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</si>
  <si>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</si>
  <si>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</si>
  <si>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</si>
  <si>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</si>
  <si>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</si>
  <si>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</si>
  <si>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</si>
  <si>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</si>
  <si>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</si>
  <si>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</si>
  <si>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</si>
  <si>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</si>
  <si>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</si>
  <si>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</si>
  <si>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</si>
  <si>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</si>
  <si>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</si>
  <si>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</si>
  <si>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</si>
  <si>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</si>
  <si>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</si>
  <si>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</si>
  <si>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</si>
  <si>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</si>
  <si>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</si>
  <si>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</si>
  <si>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</si>
  <si>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</si>
  <si>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</si>
  <si>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</si>
  <si>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</si>
  <si>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</si>
  <si>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</si>
  <si>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</si>
  <si>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</si>
  <si>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</si>
  <si>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</si>
  <si>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</si>
  <si>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</si>
  <si>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</si>
  <si>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</si>
  <si>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</si>
  <si>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</si>
  <si>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</si>
  <si>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</si>
  <si>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</si>
  <si>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</si>
  <si>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</si>
  <si>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</si>
  <si>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</si>
  <si>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</si>
  <si>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</si>
  <si>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</si>
  <si>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</si>
  <si>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</si>
  <si>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</si>
  <si>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</si>
  <si>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</si>
  <si>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</si>
  <si>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</si>
  <si>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</si>
  <si>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</si>
  <si>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</si>
  <si>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</si>
  <si>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</si>
  <si>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</si>
  <si>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</si>
  <si>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</si>
  <si>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</si>
  <si>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</si>
  <si>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</si>
  <si>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</si>
  <si>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</si>
  <si>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</si>
  <si>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</si>
  <si>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</si>
  <si>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</si>
  <si>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</si>
  <si>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</si>
  <si>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</si>
  <si>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</si>
  <si>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</si>
  <si>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</si>
  <si>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</si>
  <si>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</si>
  <si>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</si>
  <si>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</si>
  <si>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</si>
  <si>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</si>
  <si>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</si>
  <si>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</si>
  <si>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</si>
  <si>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</si>
  <si>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</si>
  <si>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</si>
  <si>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</si>
  <si>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</si>
  <si>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</si>
  <si>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</si>
  <si>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</si>
  <si>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</si>
  <si>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</si>
  <si>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</si>
  <si>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</si>
  <si>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</si>
  <si>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</si>
  <si>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</si>
  <si>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</si>
  <si>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</si>
  <si>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</si>
  <si>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</si>
  <si>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</si>
  <si>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</si>
  <si>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</si>
  <si>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</si>
  <si>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</si>
  <si>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</si>
  <si>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</si>
  <si>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</si>
  <si>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</si>
  <si>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</si>
  <si>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</si>
  <si>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</si>
  <si>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</si>
  <si>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</si>
  <si>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</si>
  <si>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</si>
  <si>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</si>
  <si>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</si>
  <si>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</si>
  <si>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</si>
  <si>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</si>
  <si>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</si>
  <si>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</si>
  <si>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</si>
  <si>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</si>
  <si>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</si>
  <si>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</si>
  <si>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</si>
  <si>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</si>
  <si>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</si>
  <si>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</si>
  <si>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</si>
  <si>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</si>
  <si>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</si>
  <si>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</si>
  <si>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</si>
  <si>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</si>
  <si>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</si>
  <si>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</si>
  <si>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</si>
  <si>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</si>
  <si>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</si>
  <si>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</si>
  <si>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</si>
  <si>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</si>
  <si>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</si>
  <si>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</si>
  <si>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</si>
  <si>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</si>
  <si>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</si>
  <si>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</si>
  <si>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</si>
  <si>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</si>
  <si>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</si>
  <si>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</si>
  <si>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</si>
  <si>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</si>
  <si>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</si>
  <si>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</si>
  <si>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</si>
  <si>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</si>
  <si>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</si>
  <si>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</si>
  <si>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</si>
  <si>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</si>
  <si>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</si>
  <si>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</si>
  <si>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</si>
  <si>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</si>
  <si>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</si>
  <si>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</si>
  <si>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</si>
  <si>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</si>
  <si>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</si>
  <si>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</si>
  <si>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</si>
  <si>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</si>
  <si>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</si>
  <si>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</si>
  <si>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</si>
  <si>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</si>
  <si>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</si>
  <si>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</si>
  <si>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</si>
  <si>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</si>
  <si>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</si>
  <si>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</si>
  <si>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</si>
  <si>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</si>
  <si>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</si>
  <si>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</si>
  <si>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</si>
  <si>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</si>
  <si>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</si>
  <si>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</si>
  <si>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</si>
  <si>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</si>
  <si>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</si>
  <si>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</si>
  <si>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</si>
  <si>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</si>
  <si>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</si>
  <si>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</si>
  <si>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</si>
  <si>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</si>
  <si>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</si>
  <si>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</si>
  <si>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</si>
  <si>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</si>
  <si>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</si>
  <si>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</si>
  <si>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</si>
  <si>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</si>
  <si>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</si>
  <si>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</si>
  <si>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</si>
  <si>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</si>
  <si>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</si>
  <si>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</si>
  <si>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</si>
  <si>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</si>
  <si>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</si>
  <si>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</si>
  <si>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</si>
  <si>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</si>
  <si>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</si>
  <si>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</si>
  <si>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</si>
  <si>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</si>
  <si>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</si>
  <si>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</si>
  <si>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</si>
  <si>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</si>
  <si>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</si>
  <si>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</si>
  <si>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</si>
  <si>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</si>
  <si>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</si>
  <si>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</si>
  <si>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</si>
  <si>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</si>
  <si>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</si>
  <si>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</si>
  <si>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</si>
  <si>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</si>
  <si>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</si>
  <si>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</si>
  <si>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</si>
  <si>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</si>
  <si>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</si>
  <si>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</si>
  <si>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</si>
  <si>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</si>
  <si>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</si>
  <si>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</si>
  <si>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</si>
  <si>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</si>
  <si>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</si>
  <si>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</si>
  <si>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</si>
  <si>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</si>
  <si>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</si>
  <si>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</si>
  <si>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</si>
  <si>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</si>
  <si>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</si>
  <si>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</si>
  <si>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</si>
  <si>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</si>
  <si>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</si>
  <si>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</si>
  <si>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</si>
  <si>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</si>
  <si>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</si>
  <si>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</si>
  <si>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</si>
  <si>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</si>
  <si>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</si>
  <si>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</si>
  <si>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</si>
  <si>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</si>
  <si>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</si>
  <si>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</si>
  <si>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</si>
  <si>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</si>
  <si>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</si>
  <si>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</si>
  <si>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</si>
  <si>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</si>
  <si>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</si>
  <si>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</si>
  <si>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</si>
  <si>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</si>
  <si>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</si>
  <si>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</si>
  <si>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</si>
  <si>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</si>
  <si>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</si>
  <si>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</si>
  <si>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</si>
  <si>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</si>
  <si>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</si>
  <si>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</si>
  <si>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</si>
  <si>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</si>
  <si>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</si>
  <si>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</si>
  <si>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</si>
  <si>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</si>
  <si>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</si>
  <si>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</si>
  <si>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</si>
  <si>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</si>
  <si>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</si>
  <si>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</si>
  <si>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</si>
  <si>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</si>
  <si>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</si>
  <si>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</si>
  <si>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</si>
  <si>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</si>
  <si>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</si>
  <si>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</si>
  <si>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</si>
  <si>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</si>
  <si>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</si>
  <si>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</si>
  <si>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</si>
  <si>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</si>
  <si>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</si>
  <si>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</si>
  <si>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</si>
  <si>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</si>
  <si>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</si>
  <si>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</si>
  <si>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</si>
  <si>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</si>
  <si>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</si>
  <si>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</si>
  <si>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</si>
  <si>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</si>
  <si>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</si>
  <si>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</si>
  <si>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</si>
  <si>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</si>
  <si>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</si>
  <si>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</si>
  <si>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</si>
  <si>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</si>
  <si>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</si>
  <si>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</si>
  <si>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</si>
  <si>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</si>
  <si>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</si>
  <si>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</si>
  <si>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</si>
  <si>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</si>
  <si>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</si>
  <si>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</si>
  <si>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</si>
  <si>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</si>
  <si>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</si>
  <si>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</si>
  <si>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</si>
  <si>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</si>
  <si>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</si>
  <si>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</si>
  <si>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</si>
  <si>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</si>
  <si>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</si>
  <si>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</si>
  <si>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</si>
  <si>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</si>
  <si>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</si>
  <si>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</si>
  <si>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</si>
  <si>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</si>
  <si>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</si>
  <si>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</si>
  <si>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</si>
  <si>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</si>
  <si>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</si>
  <si>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</si>
  <si>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</si>
  <si>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</si>
  <si>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</si>
  <si>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</si>
  <si>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</si>
  <si>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</si>
  <si>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</si>
  <si>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</si>
  <si>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</si>
  <si>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</si>
  <si>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</si>
  <si>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</si>
  <si>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</si>
  <si>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</si>
  <si>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</si>
  <si>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</si>
  <si>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</si>
  <si>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</si>
  <si>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</si>
  <si>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</si>
  <si>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</si>
  <si>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</si>
  <si>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</si>
  <si>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</si>
  <si>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</si>
  <si>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</si>
  <si>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</si>
  <si>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</si>
  <si>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</si>
  <si>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</si>
  <si>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</si>
  <si>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</si>
  <si>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</si>
  <si>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</si>
  <si>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</si>
  <si>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</si>
  <si>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</si>
  <si>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</si>
  <si>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</si>
  <si>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</si>
  <si>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</si>
  <si>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</si>
  <si>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</si>
  <si>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</si>
  <si>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</si>
  <si>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</si>
  <si>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</si>
  <si>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</si>
  <si>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</si>
  <si>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</si>
  <si>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</si>
  <si>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</si>
  <si>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</si>
  <si>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</si>
  <si>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</si>
  <si>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</si>
  <si>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</si>
  <si>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</si>
  <si>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</si>
  <si>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</si>
  <si>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</si>
  <si>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</si>
  <si>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</si>
  <si>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</si>
  <si>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</si>
  <si>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</si>
  <si>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</si>
  <si>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</si>
  <si>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</si>
  <si>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</si>
  <si>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</si>
  <si>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</si>
  <si>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</si>
  <si>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</si>
  <si>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</si>
  <si>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</si>
  <si>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</si>
  <si>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</si>
  <si>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</si>
  <si>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</si>
  <si>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</si>
  <si>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</si>
  <si>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</si>
  <si>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</si>
  <si>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</si>
  <si>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</si>
  <si>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</si>
  <si>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</si>
  <si>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</si>
  <si>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</si>
  <si>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</si>
  <si>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</si>
  <si>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</si>
  <si>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</si>
  <si>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</si>
  <si>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</si>
  <si>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</si>
  <si>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</si>
  <si>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</si>
  <si>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</si>
  <si>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</si>
  <si>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</si>
  <si>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</si>
  <si>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</si>
  <si>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</si>
  <si>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</si>
  <si>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</si>
  <si>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</si>
  <si>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</si>
  <si>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</si>
  <si>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</si>
  <si>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</si>
  <si>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</si>
  <si>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</si>
  <si>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</si>
  <si>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</si>
  <si>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</si>
  <si>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</si>
  <si>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</si>
  <si>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</si>
  <si>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</si>
  <si>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</si>
  <si>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</si>
  <si>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</si>
  <si>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</si>
  <si>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</si>
  <si>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</si>
  <si>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</si>
  <si>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</si>
  <si>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</si>
  <si>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</si>
  <si>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</si>
  <si>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</si>
  <si>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</si>
  <si>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</si>
  <si>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</si>
  <si>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</si>
  <si>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</si>
  <si>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</si>
  <si>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</si>
  <si>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</si>
  <si>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</si>
  <si>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</si>
  <si>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</si>
  <si>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</si>
  <si>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</si>
  <si>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</si>
  <si>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</si>
  <si>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</si>
  <si>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</si>
  <si>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</si>
  <si>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</si>
  <si>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</si>
  <si>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</si>
  <si>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</si>
  <si>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</si>
  <si>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</si>
  <si>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</si>
  <si>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</si>
  <si>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</si>
  <si>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</si>
  <si>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</si>
  <si>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</si>
  <si>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</si>
  <si>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</si>
  <si>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</si>
  <si>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</si>
  <si>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</si>
  <si>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</si>
  <si>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</si>
  <si>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</si>
  <si>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</si>
  <si>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</si>
  <si>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</si>
  <si>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</si>
  <si>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</si>
  <si>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</si>
  <si>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</si>
  <si>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</si>
  <si>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</si>
  <si>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</si>
  <si>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</si>
  <si>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</si>
  <si>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</si>
  <si>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</si>
  <si>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</si>
  <si>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</si>
  <si>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</si>
  <si>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</si>
  <si>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</si>
  <si>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</si>
  <si>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</si>
  <si>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</si>
  <si>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</si>
  <si>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</si>
  <si>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</si>
  <si>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</si>
  <si>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</si>
  <si>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</si>
  <si>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</si>
  <si>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</si>
  <si>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</si>
  <si>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</si>
  <si>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</si>
  <si>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</si>
  <si>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</si>
  <si>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</si>
  <si>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</si>
  <si>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</si>
  <si>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</si>
  <si>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</si>
  <si>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</si>
  <si>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</si>
  <si>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</si>
  <si>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</si>
  <si>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</si>
  <si>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</si>
  <si>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</si>
  <si>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</si>
  <si>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</si>
  <si>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</si>
  <si>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</si>
  <si>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</si>
  <si>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</si>
  <si>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</si>
  <si>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</si>
  <si>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</si>
  <si>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</si>
  <si>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</si>
  <si>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</si>
  <si>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</si>
  <si>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</si>
  <si>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</si>
  <si>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</si>
  <si>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</si>
  <si>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</si>
  <si>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</si>
  <si>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</si>
  <si>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</si>
  <si>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</si>
  <si>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</si>
  <si>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</si>
  <si>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</si>
  <si>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</si>
  <si>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</si>
  <si>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</si>
  <si>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</si>
  <si>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</si>
  <si>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</si>
  <si>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</si>
  <si>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</si>
  <si>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</si>
  <si>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</si>
  <si>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</si>
  <si>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</si>
  <si>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</si>
  <si>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</si>
  <si>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</si>
  <si>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</si>
  <si>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</si>
  <si>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</si>
  <si>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</si>
  <si>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</si>
  <si>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</si>
  <si>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</si>
  <si>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</si>
  <si>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</si>
  <si>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</si>
  <si>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</si>
  <si>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</si>
  <si>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</si>
  <si>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</si>
  <si>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</si>
  <si>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</si>
  <si>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</si>
  <si>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</si>
  <si>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</si>
  <si>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</si>
  <si>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</si>
  <si>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</si>
  <si>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</si>
  <si>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</si>
  <si>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</si>
  <si>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</si>
  <si>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</si>
  <si>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</si>
  <si>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</si>
  <si>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</si>
  <si>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</si>
  <si>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</si>
  <si>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</si>
  <si>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</si>
  <si>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</si>
  <si>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</si>
  <si>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</si>
  <si>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</si>
  <si>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</si>
  <si>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</si>
  <si>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</si>
  <si>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</si>
  <si>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</si>
  <si>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</si>
  <si>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</si>
  <si>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</si>
  <si>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</si>
  <si>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</si>
  <si>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</si>
  <si>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</si>
  <si>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</si>
  <si>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</si>
  <si>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</si>
  <si>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</si>
  <si>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</si>
  <si>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</si>
  <si>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</si>
  <si>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</si>
  <si>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</si>
  <si>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</si>
  <si>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</si>
  <si>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</si>
  <si>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</si>
  <si>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</si>
  <si>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</si>
  <si>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</si>
  <si>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</si>
  <si>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</si>
  <si>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</si>
  <si>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</si>
  <si>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</si>
  <si>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</si>
  <si>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</si>
  <si>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</si>
  <si>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</si>
  <si>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</si>
  <si>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</si>
  <si>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</si>
  <si>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</si>
  <si>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</si>
  <si>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</si>
  <si>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</si>
  <si>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</si>
  <si>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</si>
  <si>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</si>
  <si>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</si>
  <si>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</si>
  <si>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</si>
  <si>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</si>
  <si>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</si>
  <si>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</si>
  <si>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</si>
  <si>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</si>
  <si>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</si>
  <si>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</si>
  <si>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</si>
  <si>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</si>
  <si>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</si>
  <si>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</si>
  <si>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</si>
  <si>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</si>
  <si>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</si>
  <si>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</si>
  <si>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</si>
  <si>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</si>
  <si>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</si>
  <si>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</si>
  <si>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</si>
  <si>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</si>
  <si>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</si>
  <si>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</si>
  <si>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</si>
  <si>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</si>
  <si>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</si>
  <si>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</si>
  <si>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</si>
  <si>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</si>
  <si>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</si>
  <si>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</si>
  <si>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</si>
  <si>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</si>
  <si>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</si>
  <si>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</si>
  <si>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</si>
  <si>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</si>
  <si>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</si>
  <si>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</si>
  <si>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</si>
  <si>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</si>
  <si>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</si>
  <si>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</si>
  <si>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</si>
  <si>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</si>
  <si>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</si>
  <si>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</si>
  <si>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</si>
  <si>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</si>
  <si>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</si>
  <si>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</si>
  <si>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</si>
  <si>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</si>
  <si>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</si>
  <si>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</si>
  <si>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</si>
  <si>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</si>
  <si>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</si>
  <si>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</si>
  <si>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</si>
  <si>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</si>
  <si>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</si>
  <si>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</si>
  <si>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</si>
  <si>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</si>
  <si>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</si>
  <si>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</si>
  <si>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</si>
  <si>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</si>
  <si>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</si>
  <si>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</si>
  <si>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</si>
  <si>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</si>
  <si>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</si>
  <si>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</si>
  <si>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</si>
  <si>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</si>
  <si>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</si>
  <si>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</si>
  <si>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</si>
  <si>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</si>
  <si>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</si>
  <si>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</si>
  <si>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</si>
  <si>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</si>
  <si>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</si>
  <si>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</si>
  <si>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</si>
  <si>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</si>
  <si>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</si>
  <si>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</si>
  <si>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</si>
  <si>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</si>
  <si>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</si>
  <si>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</si>
  <si>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</si>
  <si>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</si>
  <si>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</si>
  <si>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</si>
  <si>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</si>
  <si>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</si>
  <si>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</si>
  <si>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</si>
  <si>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</si>
  <si>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</si>
  <si>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</si>
  <si>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</si>
  <si>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</si>
  <si>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</si>
  <si>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</si>
  <si>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</si>
  <si>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</si>
  <si>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</si>
  <si>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</si>
  <si>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</si>
  <si>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</si>
  <si>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</si>
  <si>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</si>
  <si>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</si>
  <si>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</si>
  <si>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</si>
  <si>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</si>
  <si>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</si>
  <si>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</si>
  <si>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</si>
  <si>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</si>
  <si>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</si>
  <si>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</si>
  <si>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</si>
  <si>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</si>
  <si>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</si>
  <si>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</si>
  <si>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</si>
  <si>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</si>
  <si>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</si>
  <si>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</si>
  <si>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</si>
  <si>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</si>
  <si>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</si>
  <si>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</si>
  <si>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</si>
  <si>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</si>
  <si>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</si>
  <si>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</si>
  <si>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</si>
  <si>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</si>
  <si>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</si>
  <si>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</si>
  <si>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</si>
  <si>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</si>
  <si>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</si>
  <si>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</si>
  <si>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</si>
  <si>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</si>
  <si>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</si>
  <si>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</si>
  <si>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</si>
  <si>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</si>
  <si>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</si>
  <si>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</si>
  <si>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</si>
  <si>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</si>
  <si>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</si>
  <si>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</si>
  <si>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</si>
  <si>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</si>
  <si>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</si>
  <si>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</si>
  <si>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</si>
  <si>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</si>
  <si>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</si>
  <si>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</si>
  <si>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</si>
  <si>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</si>
  <si>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</si>
  <si>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</si>
  <si>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</si>
  <si>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</si>
  <si>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</si>
  <si>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</si>
  <si>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</si>
  <si>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</si>
  <si>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</si>
  <si>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</si>
  <si>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</si>
  <si>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</si>
  <si>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</si>
  <si>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</si>
  <si>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</si>
  <si>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</si>
  <si>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</si>
  <si>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</si>
  <si>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</si>
  <si>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</si>
  <si>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</si>
  <si>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</si>
  <si>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</si>
  <si>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</si>
  <si>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</si>
  <si>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</si>
  <si>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</si>
  <si>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</si>
  <si>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</si>
  <si>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</si>
  <si>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</si>
  <si>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</si>
  <si>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</si>
  <si>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</si>
  <si>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</si>
  <si>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</si>
  <si>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</si>
  <si>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</si>
  <si>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</si>
  <si>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</si>
  <si>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</si>
  <si>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</si>
  <si>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</si>
  <si>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</si>
  <si>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</si>
  <si>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</si>
  <si>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</si>
  <si>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</si>
  <si>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</si>
  <si>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</si>
  <si>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</si>
  <si>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</si>
  <si>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</si>
  <si>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</si>
  <si>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</si>
  <si>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</si>
  <si>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</si>
  <si>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</si>
  <si>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</si>
  <si>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</si>
  <si>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</si>
  <si>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</si>
  <si>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</si>
  <si>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</si>
  <si>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</si>
  <si>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</si>
  <si>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</si>
  <si>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</si>
  <si>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</si>
  <si>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</si>
  <si>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</si>
  <si>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</si>
  <si>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</si>
  <si>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</si>
  <si>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</si>
  <si>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</si>
  <si>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</si>
  <si>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</si>
  <si>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</si>
  <si>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</si>
  <si>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</si>
  <si>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</si>
  <si>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</si>
  <si>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</si>
  <si>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</si>
  <si>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</si>
  <si>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</si>
  <si>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</si>
  <si>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</si>
  <si>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</si>
  <si>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</si>
  <si>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</si>
  <si>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</si>
  <si>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</si>
  <si>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</si>
  <si>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</si>
  <si>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</si>
  <si>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</si>
  <si>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</si>
  <si>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</si>
  <si>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</si>
  <si>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</si>
  <si>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</si>
  <si>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</si>
  <si>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</si>
  <si>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</si>
  <si>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</si>
  <si>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</si>
  <si>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</si>
  <si>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</si>
  <si>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</si>
  <si>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</si>
  <si>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</si>
  <si>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</si>
  <si>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</si>
  <si>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</si>
  <si>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</si>
  <si>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</si>
  <si>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</si>
  <si>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</si>
  <si>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</si>
  <si>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</si>
  <si>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</si>
  <si>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</si>
  <si>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</si>
  <si>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</si>
  <si>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</si>
  <si>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</si>
  <si>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</si>
  <si>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</si>
  <si>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</si>
  <si>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</si>
  <si>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</si>
  <si>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</si>
  <si>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</si>
  <si>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</si>
  <si>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</si>
  <si>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</si>
  <si>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</si>
  <si>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</si>
  <si>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</si>
  <si>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</si>
  <si>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</si>
  <si>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</si>
  <si>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</si>
  <si>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</si>
  <si>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</si>
  <si>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</si>
  <si>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</si>
  <si>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</si>
  <si>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</si>
  <si>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</si>
  <si>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</si>
  <si>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</si>
  <si>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</si>
  <si>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</si>
  <si>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</si>
  <si>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</si>
  <si>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</si>
  <si>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</si>
  <si>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</si>
  <si>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</si>
  <si>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</si>
  <si>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</si>
  <si>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</si>
  <si>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</si>
  <si>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</si>
  <si>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</si>
  <si>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</si>
  <si>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</si>
  <si>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</si>
  <si>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</si>
  <si>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</si>
  <si>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</si>
  <si>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</si>
  <si>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</si>
  <si>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</si>
  <si>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</si>
  <si>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</si>
  <si>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</si>
  <si>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</si>
  <si>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</si>
  <si>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</si>
  <si>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</si>
  <si>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</si>
  <si>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</si>
  <si>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</si>
  <si>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</si>
  <si>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</si>
  <si>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</si>
  <si>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</si>
  <si>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</si>
  <si>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</si>
  <si>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</si>
  <si>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</si>
  <si>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</si>
  <si>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</si>
  <si>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</si>
  <si>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</si>
  <si>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</si>
  <si>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</si>
  <si>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</si>
  <si>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</si>
  <si>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</si>
  <si>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</si>
  <si>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</si>
  <si>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</si>
  <si>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</si>
  <si>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</si>
  <si>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</si>
  <si>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</si>
  <si>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</si>
  <si>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</si>
  <si>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</si>
  <si>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</si>
  <si>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</si>
  <si>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</si>
  <si>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</si>
  <si>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</si>
  <si>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</si>
  <si>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</si>
  <si>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</si>
  <si>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</si>
  <si>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</si>
  <si>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</si>
  <si>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</si>
  <si>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</si>
  <si>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</si>
  <si>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</si>
  <si>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</si>
  <si>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</si>
  <si>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</si>
  <si>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</si>
  <si>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</si>
  <si>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</si>
  <si>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</si>
  <si>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</si>
  <si>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</si>
  <si>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</si>
  <si>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</si>
  <si>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</si>
  <si>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</si>
  <si>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</si>
  <si>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</si>
  <si>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</si>
  <si>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</si>
  <si>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</si>
  <si>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</si>
  <si>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</si>
  <si>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</si>
  <si>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</si>
  <si>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</si>
  <si>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</si>
  <si>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</si>
  <si>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</si>
  <si>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</si>
  <si>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</si>
  <si>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</si>
  <si>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</si>
  <si>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</si>
  <si>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</si>
  <si>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</si>
  <si>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</si>
  <si>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</si>
  <si>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</si>
  <si>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</si>
  <si>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</si>
  <si>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</si>
  <si>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</si>
  <si>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</si>
  <si>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</si>
  <si>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</si>
  <si>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</si>
  <si>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</si>
  <si>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</si>
  <si>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</si>
  <si>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</si>
  <si>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</si>
  <si>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</si>
  <si>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</si>
  <si>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</si>
  <si>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</si>
  <si>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</si>
  <si>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</si>
  <si>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</si>
  <si>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</si>
  <si>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</si>
  <si>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</si>
  <si>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</si>
  <si>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</si>
  <si>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</si>
  <si>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</si>
  <si>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</si>
  <si>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</si>
  <si>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</si>
  <si>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</si>
  <si>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</si>
  <si>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</si>
  <si>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</si>
  <si>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</si>
  <si>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</si>
  <si>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</si>
  <si>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</si>
  <si>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</si>
  <si>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</si>
  <si>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</si>
  <si>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</si>
  <si>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</si>
  <si>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</si>
  <si>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</si>
  <si>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</si>
  <si>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</si>
  <si>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</si>
  <si>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</si>
  <si>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</si>
  <si>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</si>
  <si>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</si>
  <si>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</si>
  <si>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</si>
  <si>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</si>
  <si>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</si>
  <si>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</si>
  <si>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</si>
  <si>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</si>
  <si>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</si>
  <si>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</si>
  <si>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</si>
  <si>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</si>
  <si>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</si>
  <si>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</si>
  <si>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</si>
  <si>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</si>
  <si>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</si>
  <si>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</si>
  <si>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</si>
  <si>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</si>
  <si>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</si>
  <si>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</si>
  <si>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</si>
  <si>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</si>
  <si>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</si>
  <si>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</si>
  <si>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</si>
  <si>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</si>
  <si>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</si>
  <si>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</si>
  <si>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</si>
  <si>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</si>
  <si>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</si>
  <si>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</si>
  <si>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</si>
  <si>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</si>
  <si>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</si>
  <si>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</si>
  <si>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</si>
  <si>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</si>
  <si>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</si>
  <si>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</si>
  <si>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</si>
  <si>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</si>
  <si>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</si>
  <si>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</si>
  <si>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</si>
  <si>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</si>
  <si>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</si>
  <si>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</si>
  <si>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</si>
  <si>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</si>
  <si>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</si>
  <si>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</si>
  <si>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</si>
  <si>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</si>
  <si>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</si>
  <si>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</si>
  <si>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</si>
  <si>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</si>
  <si>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</si>
  <si>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</si>
  <si>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</si>
  <si>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</si>
  <si>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</si>
  <si>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</si>
  <si>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</si>
  <si>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</si>
  <si>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</si>
  <si>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</si>
  <si>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</si>
  <si>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</si>
  <si>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</si>
  <si>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</si>
  <si>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</si>
  <si>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</si>
  <si>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</si>
  <si>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</si>
  <si>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</si>
  <si>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</si>
  <si>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</si>
  <si>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</si>
  <si>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</si>
  <si>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</si>
  <si>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</si>
  <si>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</si>
  <si>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</si>
  <si>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</si>
  <si>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</si>
  <si>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</si>
  <si>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</si>
  <si>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</si>
  <si>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</si>
  <si>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</si>
  <si>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</si>
  <si>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</si>
  <si>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</si>
  <si>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</si>
  <si>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</si>
  <si>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</si>
  <si>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</si>
  <si>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</si>
  <si>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</si>
  <si>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</si>
  <si>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</si>
  <si>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</si>
  <si>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</si>
  <si>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</si>
  <si>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</si>
  <si>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</si>
  <si>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</si>
  <si>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</si>
  <si>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</si>
  <si>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</si>
  <si>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</si>
  <si>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</si>
  <si>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</si>
  <si>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</si>
  <si>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</si>
  <si>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</si>
  <si>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</si>
  <si>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</si>
  <si>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</si>
  <si>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</si>
  <si>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</si>
  <si>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</si>
  <si>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</si>
  <si>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</si>
  <si>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</si>
  <si>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</si>
  <si>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</si>
  <si>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</si>
  <si>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</si>
  <si>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</si>
  <si>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</si>
  <si>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</si>
  <si>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</si>
  <si>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</si>
  <si>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</si>
  <si>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</si>
  <si>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</si>
  <si>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</si>
  <si>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</si>
  <si>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</si>
  <si>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</si>
  <si>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</si>
  <si>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</si>
  <si>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</si>
  <si>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</si>
  <si>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</si>
  <si>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</si>
  <si>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</si>
  <si>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</si>
  <si>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</si>
  <si>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</si>
  <si>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</si>
  <si>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</si>
  <si>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</si>
  <si>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</si>
  <si>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</si>
  <si>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</si>
  <si>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</si>
  <si>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</si>
  <si>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</si>
  <si>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</si>
  <si>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</si>
  <si>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</si>
  <si>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</si>
  <si>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</si>
  <si>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</si>
  <si>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</si>
  <si>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</si>
  <si>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</si>
  <si>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</si>
  <si>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</si>
  <si>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</si>
  <si>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</si>
  <si>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</si>
  <si>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</si>
  <si>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</si>
  <si>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</si>
  <si>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</si>
  <si>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</si>
  <si>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</si>
  <si>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</si>
  <si>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</si>
  <si>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</si>
  <si>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</si>
  <si>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</si>
  <si>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</si>
  <si>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</si>
  <si>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</si>
  <si>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</si>
  <si>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</si>
  <si>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</si>
  <si>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</si>
  <si>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</si>
  <si>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</si>
  <si>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</si>
  <si>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</si>
  <si>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</si>
  <si>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</si>
  <si>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</si>
  <si>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</si>
  <si>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</si>
  <si>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</si>
  <si>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</si>
  <si>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</si>
  <si>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</si>
  <si>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</si>
  <si>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</si>
  <si>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</si>
  <si>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</si>
  <si>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</si>
  <si>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</si>
  <si>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</si>
  <si>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</si>
  <si>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</si>
  <si>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</si>
  <si>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</si>
  <si>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</si>
  <si>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</si>
  <si>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</si>
  <si>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</si>
  <si>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</si>
  <si>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</si>
  <si>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</si>
  <si>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</si>
  <si>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</si>
  <si>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</si>
  <si>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</si>
  <si>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</si>
  <si>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</si>
  <si>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</si>
  <si>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</si>
  <si>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</si>
  <si>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</si>
  <si>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</si>
  <si>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</si>
  <si>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</si>
  <si>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</si>
  <si>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</si>
  <si>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</si>
  <si>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</si>
  <si>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</si>
  <si>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</si>
  <si>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</si>
  <si>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</si>
  <si>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</si>
  <si>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</si>
  <si>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</si>
  <si>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</si>
  <si>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</si>
  <si>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</si>
  <si>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</si>
  <si>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</si>
  <si>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</si>
  <si>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</si>
  <si>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</si>
  <si>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</si>
  <si>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</si>
  <si>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</si>
  <si>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</si>
  <si>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</si>
  <si>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</si>
  <si>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</si>
  <si>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</si>
  <si>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</si>
  <si>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</si>
  <si>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</si>
  <si>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</si>
  <si>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</si>
  <si>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</si>
  <si>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</si>
  <si>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</si>
  <si>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</si>
  <si>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</si>
  <si>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</si>
  <si>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</si>
  <si>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</si>
  <si>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</si>
  <si>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</si>
  <si>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</si>
  <si>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</si>
  <si>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</si>
  <si>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</si>
  <si>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</si>
  <si>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</si>
  <si>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</si>
  <si>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</si>
  <si>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</si>
  <si>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</si>
  <si>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</si>
  <si>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</si>
  <si>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</si>
  <si>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</si>
  <si>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</si>
  <si>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</si>
  <si>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</si>
  <si>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</si>
  <si>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</si>
  <si>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</si>
  <si>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</si>
  <si>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</si>
  <si>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</si>
  <si>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</si>
  <si>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</si>
  <si>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</si>
  <si>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</si>
  <si>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</si>
  <si>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</si>
  <si>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</si>
  <si>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</si>
  <si>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</si>
  <si>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</si>
  <si>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</si>
  <si>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</si>
  <si>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</si>
  <si>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</si>
  <si>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</si>
  <si>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</si>
  <si>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</si>
  <si>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</si>
  <si>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</si>
  <si>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</si>
  <si>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</si>
  <si>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</si>
  <si>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</si>
  <si>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</si>
  <si>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</si>
  <si>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</si>
  <si>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</si>
  <si>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</si>
  <si>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</si>
  <si>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</si>
  <si>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</si>
  <si>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</si>
  <si>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</si>
  <si>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</si>
  <si>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</si>
  <si>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</si>
  <si>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</si>
  <si>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</si>
  <si>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</si>
  <si>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</si>
  <si>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</si>
  <si>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</si>
  <si>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</si>
  <si>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</si>
  <si>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</si>
  <si>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</si>
  <si>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</si>
  <si>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</si>
  <si>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</si>
  <si>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</si>
  <si>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</si>
  <si>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</si>
  <si>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</si>
  <si>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</si>
  <si>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</si>
  <si>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</si>
  <si>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</si>
  <si>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</si>
  <si>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</si>
  <si>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</si>
  <si>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</si>
  <si>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</si>
  <si>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</si>
  <si>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</si>
  <si>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</si>
  <si>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</si>
  <si>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</si>
  <si>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</si>
  <si>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</si>
  <si>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</si>
  <si>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</si>
  <si>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</si>
  <si>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</si>
  <si>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</si>
  <si>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</si>
  <si>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</si>
  <si>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</si>
  <si>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</si>
  <si>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</si>
  <si>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</si>
  <si>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</si>
  <si>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</si>
  <si>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</si>
  <si>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</si>
  <si>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</si>
  <si>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</si>
  <si>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</si>
  <si>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</si>
  <si>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</si>
  <si>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</si>
  <si>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</si>
  <si>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</si>
  <si>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</si>
  <si>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</si>
  <si>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</si>
  <si>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</si>
  <si>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</si>
  <si>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</si>
  <si>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</si>
  <si>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</si>
  <si>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</si>
  <si>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</si>
  <si>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</si>
  <si>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</si>
  <si>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</si>
  <si>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</si>
  <si>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</si>
  <si>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</si>
  <si>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</si>
  <si>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</si>
  <si>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</si>
  <si>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</si>
  <si>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</si>
  <si>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</si>
  <si>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</si>
  <si>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</si>
  <si>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</si>
  <si>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</si>
  <si>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</si>
  <si>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</si>
  <si>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</si>
  <si>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</si>
  <si>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</si>
  <si>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</si>
  <si>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</si>
  <si>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</si>
  <si>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</si>
  <si>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</si>
  <si>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</si>
  <si>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</si>
  <si>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</si>
  <si>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</si>
  <si>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</si>
  <si>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</si>
  <si>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</si>
  <si>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</si>
  <si>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</si>
  <si>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</si>
  <si>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</si>
  <si>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</si>
  <si>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</si>
  <si>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</si>
  <si>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</si>
  <si>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</si>
  <si>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</si>
  <si>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</si>
  <si>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</si>
  <si>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</si>
  <si>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</si>
  <si>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</si>
  <si>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</si>
  <si>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</si>
  <si>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</si>
  <si>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</si>
  <si>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</si>
  <si>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</si>
  <si>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</si>
  <si>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</si>
  <si>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</si>
  <si>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</si>
  <si>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</si>
  <si>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</si>
  <si>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</si>
  <si>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</si>
  <si>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</si>
  <si>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</si>
  <si>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</si>
  <si>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</si>
  <si>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</si>
  <si>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</si>
  <si>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</si>
  <si>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</si>
  <si>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</si>
  <si>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</si>
  <si>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</si>
  <si>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</si>
  <si>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</si>
  <si>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</si>
  <si>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</si>
  <si>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</si>
  <si>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</si>
  <si>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</si>
  <si>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</si>
  <si>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</si>
  <si>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</si>
  <si>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</si>
  <si>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</si>
  <si>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</si>
  <si>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</si>
  <si>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</si>
  <si>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</si>
  <si>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</si>
  <si>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</si>
  <si>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</si>
  <si>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</si>
  <si>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</si>
  <si>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</si>
  <si>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</si>
  <si>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</si>
  <si>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</si>
  <si>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</si>
  <si>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</si>
  <si>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</si>
  <si>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</si>
  <si>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</si>
  <si>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</si>
  <si>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</si>
  <si>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</si>
  <si>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</si>
  <si>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</si>
  <si>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</si>
  <si>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</si>
  <si>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</si>
  <si>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</si>
  <si>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</si>
  <si>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</si>
  <si>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</si>
  <si>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</si>
  <si>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</si>
  <si>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</si>
  <si>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</si>
  <si>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</si>
  <si>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</si>
  <si>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</si>
  <si>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</si>
  <si>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</si>
  <si>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</si>
  <si>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</si>
  <si>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</si>
  <si>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</si>
  <si>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</si>
  <si>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</si>
  <si>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</si>
  <si>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</si>
  <si>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</si>
  <si>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</si>
  <si>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</si>
  <si>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</si>
  <si>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</si>
  <si>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</si>
  <si>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</si>
  <si>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</si>
  <si>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</si>
  <si>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</si>
  <si>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</si>
  <si>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</si>
  <si>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</si>
  <si>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</si>
  <si>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</si>
  <si>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</si>
  <si>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</si>
  <si>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</si>
  <si>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</si>
  <si>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</si>
  <si>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</si>
  <si>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</si>
  <si>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</si>
  <si>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</si>
  <si>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</si>
  <si>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</si>
  <si>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</si>
  <si>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</si>
  <si>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</si>
  <si>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</si>
  <si>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</si>
  <si>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</si>
  <si>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</si>
  <si>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</si>
  <si>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</si>
  <si>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</si>
  <si>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</si>
  <si>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</si>
  <si>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</si>
  <si>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</si>
  <si>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</si>
  <si>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</si>
  <si>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</si>
  <si>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</si>
  <si>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</si>
  <si>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</si>
  <si>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</si>
  <si>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</si>
  <si>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</si>
  <si>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</si>
  <si>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</si>
  <si>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</si>
  <si>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</si>
  <si>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</si>
  <si>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</si>
  <si>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</si>
  <si>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</si>
  <si>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</si>
  <si>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</si>
  <si>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</si>
  <si>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</si>
  <si>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</si>
  <si>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</si>
  <si>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</si>
  <si>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</si>
  <si>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</si>
  <si>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</si>
  <si>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</si>
  <si>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</si>
  <si>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</si>
  <si>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</si>
  <si>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</si>
  <si>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</si>
  <si>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</si>
  <si>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</si>
  <si>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</si>
  <si>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</si>
  <si>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</si>
  <si>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</si>
  <si>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</si>
  <si>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</si>
  <si>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</si>
  <si>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</si>
  <si>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</si>
  <si>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</si>
  <si>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</si>
  <si>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</si>
  <si>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</si>
  <si>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</si>
  <si>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</si>
  <si>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</si>
  <si>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</si>
  <si>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</si>
  <si>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</si>
  <si>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</si>
  <si>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</si>
  <si>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</si>
  <si>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</si>
  <si>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</si>
  <si>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</si>
  <si>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</si>
  <si>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</si>
  <si>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</si>
  <si>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</si>
  <si>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</si>
  <si>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</si>
  <si>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</si>
  <si>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</si>
  <si>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</si>
  <si>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</si>
  <si>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</si>
  <si>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</si>
  <si>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</si>
  <si>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</si>
  <si>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</si>
  <si>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</si>
  <si>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</si>
  <si>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</si>
  <si>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</si>
  <si>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</si>
  <si>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</si>
  <si>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</si>
  <si>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</si>
  <si>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</si>
  <si>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</si>
  <si>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</si>
  <si>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</si>
  <si>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</si>
  <si>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</si>
  <si>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</si>
  <si>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</si>
  <si>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</si>
  <si>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</si>
  <si>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</si>
  <si>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</si>
  <si>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</si>
  <si>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</si>
  <si>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</si>
  <si>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</si>
  <si>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</si>
  <si>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</si>
  <si>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</si>
  <si>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</si>
  <si>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</si>
  <si>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</si>
  <si>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</si>
  <si>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</si>
  <si>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</si>
  <si>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</si>
  <si>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</si>
  <si>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</si>
  <si>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</si>
  <si>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</si>
  <si>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</si>
  <si>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</si>
  <si>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</si>
  <si>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</si>
  <si>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</si>
  <si>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</si>
  <si>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</si>
  <si>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</si>
  <si>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</si>
  <si>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</si>
  <si>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</si>
  <si>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</si>
  <si>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</si>
  <si>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</si>
  <si>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</si>
  <si>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</si>
  <si>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</si>
  <si>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</si>
  <si>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</si>
  <si>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</si>
  <si>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</si>
  <si>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</si>
  <si>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</si>
  <si>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</si>
  <si>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</si>
  <si>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</si>
  <si>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</si>
  <si>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</si>
  <si>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</si>
  <si>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</si>
  <si>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</si>
  <si>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</si>
  <si>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</si>
  <si>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</si>
  <si>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</si>
  <si>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</si>
  <si>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</si>
  <si>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</si>
  <si>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</si>
  <si>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</si>
  <si>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</si>
  <si>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</si>
  <si>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</si>
  <si>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</si>
  <si>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</si>
  <si>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</si>
  <si>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</si>
  <si>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</si>
  <si>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</si>
  <si>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</si>
  <si>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</si>
  <si>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</si>
  <si>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</si>
  <si>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</si>
  <si>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</si>
  <si>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</si>
  <si>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</si>
  <si>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</si>
  <si>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</si>
  <si>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</si>
  <si>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</si>
  <si>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</si>
  <si>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</si>
  <si>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</si>
  <si>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</si>
  <si>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</si>
  <si>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</si>
  <si>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</si>
  <si>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</si>
  <si>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</si>
  <si>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</si>
  <si>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</si>
  <si>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</si>
  <si>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</si>
  <si>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</si>
  <si>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</si>
  <si>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</si>
  <si>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</si>
  <si>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</si>
  <si>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</si>
  <si>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</si>
  <si>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</si>
  <si>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</si>
  <si>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</si>
  <si>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</si>
  <si>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</si>
  <si>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</si>
  <si>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</si>
  <si>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</si>
  <si>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</si>
  <si>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</si>
  <si>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</si>
  <si>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</si>
  <si>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</si>
  <si>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</si>
  <si>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</si>
  <si>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</si>
  <si>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</si>
  <si>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</si>
  <si>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</si>
  <si>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</si>
  <si>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</si>
  <si>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</si>
  <si>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</si>
  <si>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</si>
  <si>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</si>
  <si>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</si>
  <si>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</si>
  <si>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</si>
  <si>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</si>
  <si>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</si>
  <si>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</si>
  <si>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</si>
  <si>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</si>
  <si>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</si>
  <si>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</si>
  <si>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</si>
  <si>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</si>
  <si>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</si>
  <si>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</si>
  <si>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</si>
  <si>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</si>
  <si>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</si>
  <si>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</si>
  <si>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</si>
  <si>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</si>
  <si>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</si>
  <si>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</si>
  <si>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</si>
  <si>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</si>
  <si>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</si>
  <si>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</si>
  <si>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</si>
  <si>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</si>
  <si>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</si>
  <si>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</si>
  <si>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</si>
  <si>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</si>
  <si>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</si>
  <si>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</si>
  <si>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</si>
  <si>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</si>
  <si>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</si>
  <si>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</si>
  <si>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</si>
  <si>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</si>
  <si>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</si>
  <si>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</si>
  <si>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</si>
  <si>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</si>
  <si>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</si>
  <si>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</si>
  <si>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</si>
  <si>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</si>
  <si>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</si>
  <si>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</si>
  <si>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</si>
  <si>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</si>
  <si>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</si>
  <si>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</si>
  <si>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</si>
  <si>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</si>
  <si>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</si>
  <si>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</si>
  <si>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</si>
  <si>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</si>
  <si>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</si>
  <si>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</si>
  <si>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</si>
  <si>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</si>
  <si>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</si>
  <si>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</si>
  <si>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</si>
  <si>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</si>
  <si>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</si>
  <si>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</si>
  <si>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</si>
  <si>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</si>
  <si>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</si>
  <si>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</si>
  <si>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</si>
  <si>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</si>
  <si>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</si>
  <si>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</si>
  <si>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</si>
  <si>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</si>
  <si>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</si>
  <si>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</si>
  <si>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</si>
  <si>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</si>
  <si>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</si>
  <si>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</si>
  <si>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</si>
  <si>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</si>
  <si>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</si>
  <si>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</si>
  <si>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</si>
  <si>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</si>
  <si>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</si>
  <si>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</si>
  <si>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</si>
  <si>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</si>
  <si>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</si>
  <si>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</si>
  <si>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</si>
  <si>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</si>
  <si>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</si>
  <si>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</si>
  <si>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</si>
  <si>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</si>
  <si>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</si>
  <si>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</si>
  <si>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</si>
  <si>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</si>
  <si>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</si>
  <si>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</si>
  <si>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</si>
  <si>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</si>
  <si>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</si>
  <si>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</si>
  <si>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</si>
  <si>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</si>
  <si>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</si>
  <si>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</si>
  <si>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</si>
  <si>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</si>
  <si>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</si>
  <si>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</si>
  <si>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</si>
  <si>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</si>
  <si>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</si>
  <si>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</si>
  <si>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</si>
  <si>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</si>
  <si>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</si>
  <si>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</si>
  <si>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</si>
  <si>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</si>
  <si>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</si>
  <si>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</si>
  <si>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</si>
  <si>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</si>
  <si>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</si>
  <si>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</si>
  <si>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</si>
  <si>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</si>
  <si>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</si>
  <si>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</si>
  <si>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</si>
  <si>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</si>
  <si>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</si>
  <si>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</si>
  <si>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</si>
  <si>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</si>
  <si>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</si>
  <si>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</si>
  <si>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</si>
  <si>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</si>
  <si>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</si>
  <si>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</si>
  <si>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</si>
  <si>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</si>
  <si>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</si>
  <si>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</si>
  <si>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</si>
  <si>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</si>
  <si>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</si>
  <si>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</si>
  <si>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</si>
  <si>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</si>
  <si>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</si>
  <si>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</si>
  <si>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</si>
  <si>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</si>
  <si>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</si>
  <si>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</si>
  <si>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</si>
  <si>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</si>
  <si>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</si>
  <si>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</si>
  <si>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</si>
  <si>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</si>
  <si>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</si>
  <si>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</si>
  <si>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</si>
  <si>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</si>
  <si>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</si>
  <si>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</si>
  <si>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</si>
  <si>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</si>
  <si>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</si>
  <si>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</si>
  <si>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</si>
  <si>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</si>
  <si>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</si>
  <si>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</si>
  <si>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</si>
  <si>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</si>
  <si>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</si>
  <si>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</si>
  <si>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</si>
  <si>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</si>
  <si>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</si>
  <si>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</si>
  <si>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</si>
  <si>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</si>
  <si>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</si>
  <si>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</si>
  <si>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</si>
  <si>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</si>
  <si>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</si>
  <si>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</si>
  <si>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</si>
  <si>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</si>
  <si>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</si>
  <si>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</si>
  <si>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</si>
  <si>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</si>
  <si>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</si>
  <si>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</si>
  <si>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</si>
  <si>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</si>
  <si>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</si>
  <si>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</si>
  <si>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</si>
  <si>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</si>
  <si>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</si>
  <si>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</si>
  <si>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</si>
  <si>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</si>
  <si>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</si>
  <si>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</si>
  <si>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</si>
  <si>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</si>
  <si>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</si>
  <si>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</si>
  <si>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</si>
  <si>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</si>
  <si>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</si>
  <si>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</si>
  <si>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</si>
  <si>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</si>
  <si>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</si>
  <si>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</si>
  <si>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</si>
  <si>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</si>
  <si>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</si>
  <si>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</si>
  <si>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</si>
  <si>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</si>
  <si>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</si>
  <si>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</si>
  <si>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</si>
  <si>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</si>
  <si>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</si>
  <si>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</si>
  <si>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</si>
  <si>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</si>
  <si>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</si>
  <si>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</si>
  <si>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</si>
  <si>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</si>
  <si>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</si>
  <si>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</si>
  <si>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</si>
  <si>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</si>
  <si>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</si>
  <si>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</si>
  <si>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</si>
  <si>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</si>
  <si>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</si>
  <si>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</si>
  <si>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</si>
  <si>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</si>
  <si>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</si>
  <si>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</si>
  <si>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</si>
  <si>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</si>
  <si>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</si>
  <si>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</si>
  <si>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</si>
  <si>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</si>
  <si>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</si>
  <si>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</si>
  <si>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</si>
  <si>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</si>
  <si>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</si>
  <si>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</si>
  <si>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</si>
  <si>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</si>
  <si>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</si>
  <si>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</si>
  <si>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</si>
  <si>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</si>
  <si>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</si>
  <si>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</si>
  <si>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</si>
  <si>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</si>
  <si>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</si>
  <si>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</si>
  <si>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</si>
  <si>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</si>
  <si>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</si>
  <si>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</si>
  <si>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</si>
  <si>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</si>
  <si>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</si>
  <si>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</si>
  <si>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</si>
  <si>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</si>
  <si>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</si>
  <si>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</si>
  <si>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</si>
  <si>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</si>
  <si>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</si>
  <si>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</si>
  <si>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</si>
  <si>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</si>
  <si>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</si>
  <si>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</si>
  <si>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</si>
  <si>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</si>
  <si>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</si>
  <si>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</si>
  <si>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</si>
  <si>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</si>
  <si>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</si>
  <si>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</si>
  <si>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</si>
  <si>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</si>
  <si>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</si>
  <si>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</si>
  <si>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</si>
  <si>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</si>
  <si>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</si>
  <si>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</si>
  <si>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</si>
  <si>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</si>
  <si>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</si>
  <si>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</si>
  <si>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</si>
  <si>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</si>
  <si>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</si>
  <si>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</si>
  <si>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</si>
  <si>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</si>
  <si>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</si>
  <si>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</si>
  <si>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</si>
  <si>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</si>
  <si>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</si>
  <si>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</si>
  <si>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</si>
  <si>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</si>
  <si>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</si>
  <si>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</si>
  <si>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</si>
  <si>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</si>
  <si>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</si>
  <si>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</si>
  <si>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</si>
  <si>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</si>
  <si>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</si>
  <si>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</si>
  <si>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</si>
  <si>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</si>
  <si>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</si>
  <si>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</si>
  <si>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</si>
  <si>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</si>
  <si>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</si>
  <si>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</si>
  <si>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</si>
  <si>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</si>
  <si>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</si>
  <si>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</si>
  <si>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</si>
  <si>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</si>
  <si>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</si>
  <si>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</si>
  <si>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</si>
  <si>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</si>
  <si>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</si>
  <si>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</si>
  <si>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</si>
  <si>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</si>
  <si>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</si>
  <si>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</si>
  <si>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</si>
  <si>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</si>
  <si>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</si>
  <si>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</si>
  <si>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</si>
  <si>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</si>
  <si>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</si>
  <si>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</si>
  <si>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</si>
  <si>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</si>
  <si>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</si>
  <si>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</si>
  <si>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</si>
  <si>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</si>
  <si>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</si>
  <si>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</si>
  <si>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</si>
  <si>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</si>
  <si>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</si>
  <si>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</si>
  <si>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</si>
  <si>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</si>
  <si>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</si>
  <si>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</si>
  <si>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</si>
  <si>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</si>
  <si>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</si>
  <si>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</si>
  <si>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</si>
  <si>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</si>
  <si>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</si>
  <si>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</si>
  <si>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</si>
  <si>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</si>
  <si>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</si>
  <si>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</si>
  <si>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</si>
  <si>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</si>
  <si>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</si>
  <si>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</si>
  <si>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</si>
  <si>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</si>
  <si>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</si>
  <si>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</si>
  <si>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</si>
  <si>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</si>
  <si>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</si>
  <si>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</si>
  <si>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</si>
  <si>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</si>
  <si>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</si>
  <si>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</si>
  <si>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</si>
  <si>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</si>
  <si>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</si>
  <si>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</si>
  <si>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</si>
  <si>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</si>
  <si>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</si>
  <si>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</si>
  <si>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</si>
  <si>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</si>
  <si>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</si>
  <si>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</si>
  <si>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</si>
  <si>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</si>
  <si>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</si>
  <si>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</si>
  <si>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</si>
  <si>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</si>
  <si>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</si>
  <si>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</si>
  <si>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</si>
  <si>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</si>
  <si>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</si>
  <si>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</si>
  <si>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</si>
  <si>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</si>
  <si>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</si>
  <si>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</si>
  <si>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</si>
  <si>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</si>
  <si>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</si>
  <si>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</si>
  <si>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</si>
  <si>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</si>
  <si>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</si>
  <si>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</si>
  <si>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</si>
  <si>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</si>
  <si>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</si>
  <si>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</si>
  <si>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</si>
  <si>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</si>
  <si>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</si>
  <si>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</si>
  <si>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</si>
  <si>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</si>
  <si>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</si>
  <si>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</si>
  <si>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</si>
  <si>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</si>
  <si>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</si>
  <si>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</si>
  <si>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</si>
  <si>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</si>
  <si>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</si>
  <si>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</si>
  <si>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</si>
  <si>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</si>
  <si>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</si>
  <si>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</si>
  <si>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</si>
  <si>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</si>
  <si>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</si>
  <si>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</si>
  <si>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</si>
  <si>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</si>
  <si>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</si>
  <si>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</si>
  <si>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</si>
  <si>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</si>
  <si>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</si>
  <si>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</si>
  <si>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</si>
  <si>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</si>
  <si>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</si>
  <si>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</si>
  <si>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</si>
  <si>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</si>
  <si>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</si>
  <si>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</si>
  <si>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</si>
  <si>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</si>
  <si>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</si>
  <si>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</si>
  <si>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</si>
  <si>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</si>
  <si>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</si>
  <si>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</si>
  <si>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</si>
  <si>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</si>
  <si>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</si>
  <si>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</si>
  <si>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</si>
  <si>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</si>
  <si>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</si>
  <si>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</si>
  <si>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</si>
  <si>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</si>
  <si>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</si>
  <si>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</si>
  <si>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</si>
  <si>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</si>
  <si>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</si>
  <si>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</si>
  <si>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</si>
  <si>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</si>
  <si>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</si>
  <si>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</si>
  <si>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</si>
  <si>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</si>
  <si>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</si>
  <si>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</si>
  <si>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</si>
  <si>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</si>
  <si>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</si>
  <si>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</si>
  <si>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</si>
  <si>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</si>
  <si>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</si>
  <si>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</si>
  <si>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</si>
  <si>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</si>
  <si>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</si>
  <si>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</si>
  <si>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</si>
  <si>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</si>
  <si>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</si>
  <si>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</si>
  <si>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</si>
  <si>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</si>
  <si>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</si>
  <si>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</si>
  <si>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</si>
  <si>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</si>
  <si>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</si>
  <si>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</si>
  <si>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</si>
  <si>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</si>
  <si>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</si>
  <si>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</si>
  <si>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</si>
  <si>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</si>
  <si>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</si>
  <si>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</si>
  <si>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</si>
  <si>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</si>
  <si>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</si>
  <si>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</si>
  <si>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</si>
  <si>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</si>
  <si>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</si>
  <si>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</si>
  <si>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</si>
  <si>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</si>
  <si>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</si>
  <si>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</si>
  <si>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</si>
  <si>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</si>
  <si>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</si>
  <si>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</si>
  <si>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</si>
  <si>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</si>
  <si>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</si>
  <si>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</si>
  <si>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</si>
  <si>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</si>
  <si>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</si>
  <si>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</si>
  <si>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</si>
  <si>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</si>
  <si>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</si>
  <si>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</si>
  <si>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</si>
  <si>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</si>
  <si>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</si>
  <si>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</si>
  <si>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</si>
  <si>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</si>
  <si>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</si>
  <si>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</si>
  <si>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</si>
  <si>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</si>
  <si>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</si>
  <si>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</si>
  <si>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</si>
  <si>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</si>
  <si>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</si>
  <si>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</si>
  <si>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</si>
  <si>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</si>
  <si>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</si>
  <si>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</si>
  <si>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</si>
  <si>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</si>
  <si>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</si>
  <si>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</si>
  <si>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</si>
  <si>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</si>
  <si>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</si>
  <si>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</si>
  <si>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</si>
  <si>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</si>
  <si>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</si>
  <si>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</si>
  <si>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</si>
  <si>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</si>
  <si>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</si>
  <si>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</si>
  <si>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</si>
  <si>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</si>
  <si>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</si>
  <si>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</si>
  <si>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</si>
  <si>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</si>
  <si>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</si>
  <si>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</si>
  <si>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</si>
  <si>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</si>
  <si>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</si>
  <si>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</si>
  <si>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</si>
  <si>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</si>
  <si>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</si>
  <si>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</si>
  <si>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</si>
  <si>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</si>
  <si>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</si>
  <si>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</si>
  <si>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</si>
  <si>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</si>
  <si>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</si>
  <si>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</si>
  <si>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</si>
  <si>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</si>
  <si>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</si>
  <si>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</si>
  <si>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</si>
  <si>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</si>
  <si>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</si>
  <si>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</si>
  <si>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</si>
  <si>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</si>
  <si>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</si>
  <si>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</si>
  <si>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</si>
  <si>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</si>
  <si>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</si>
  <si>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</si>
  <si>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</si>
  <si>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</si>
  <si>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</si>
  <si>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</si>
  <si>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</si>
  <si>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</si>
  <si>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</si>
  <si>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</si>
  <si>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</si>
  <si>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</si>
  <si>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</si>
  <si>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</si>
  <si>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</si>
  <si>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</si>
  <si>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</si>
  <si>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</si>
  <si>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</si>
  <si>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</si>
  <si>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</si>
  <si>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</si>
  <si>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</si>
  <si>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</si>
  <si>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</si>
  <si>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</si>
  <si>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</si>
  <si>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</si>
  <si>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</si>
  <si>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</si>
  <si>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</si>
  <si>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</si>
  <si>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</si>
  <si>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</si>
  <si>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</si>
  <si>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</si>
  <si>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</si>
  <si>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</si>
  <si>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</si>
  <si>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</si>
  <si>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</si>
  <si>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</si>
  <si>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</si>
  <si>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</si>
  <si>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</si>
  <si>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</si>
  <si>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</si>
  <si>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</si>
  <si>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</si>
  <si>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</si>
  <si>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</si>
  <si>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</si>
  <si>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</si>
  <si>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</si>
  <si>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</si>
  <si>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</si>
  <si>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</si>
  <si>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</si>
  <si>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</si>
  <si>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</si>
  <si>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</si>
  <si>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</si>
  <si>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</si>
  <si>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</si>
  <si>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</si>
  <si>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</si>
  <si>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</si>
  <si>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</si>
  <si>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</si>
  <si>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</si>
  <si>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</si>
  <si>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</si>
  <si>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</si>
  <si>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</si>
  <si>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</si>
  <si>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</si>
  <si>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</si>
  <si>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</si>
  <si>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</si>
  <si>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</si>
  <si>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</si>
  <si>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</si>
  <si>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</si>
  <si>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</si>
  <si>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</si>
  <si>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</si>
  <si>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</si>
  <si>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</si>
  <si>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</si>
  <si>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</si>
  <si>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</si>
  <si>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</si>
  <si>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</si>
  <si>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</si>
  <si>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</si>
  <si>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</si>
  <si>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</si>
  <si>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</si>
  <si>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</si>
  <si>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</si>
  <si>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</si>
  <si>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</si>
  <si>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</si>
  <si>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</si>
  <si>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</si>
  <si>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</si>
  <si>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</si>
  <si>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</si>
  <si>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</si>
  <si>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</si>
  <si>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</si>
  <si>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</si>
  <si>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</si>
  <si>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</si>
  <si>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</si>
  <si>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</si>
  <si>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</si>
  <si>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</si>
  <si>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</si>
  <si>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</si>
  <si>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</si>
  <si>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</si>
  <si>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</si>
  <si>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</si>
  <si>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</si>
  <si>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</si>
  <si>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</si>
  <si>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</si>
  <si>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</si>
  <si>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</si>
  <si>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</si>
  <si>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</si>
  <si>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</si>
  <si>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</si>
  <si>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</si>
  <si>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</si>
  <si>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</si>
  <si>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</si>
  <si>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</si>
  <si>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</si>
  <si>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</si>
  <si>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</si>
  <si>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</si>
  <si>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</si>
  <si>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</si>
  <si>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</si>
  <si>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</si>
  <si>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</si>
  <si>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</si>
  <si>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</si>
  <si>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</si>
  <si>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</si>
  <si>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</si>
  <si>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</si>
  <si>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</si>
  <si>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</si>
  <si>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</si>
  <si>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</si>
  <si>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</si>
  <si>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</si>
  <si>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</si>
  <si>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</si>
  <si>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</si>
  <si>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</si>
  <si>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</si>
  <si>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</si>
  <si>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</si>
  <si>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</si>
  <si>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</si>
  <si>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</si>
  <si>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</si>
  <si>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</si>
  <si>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</si>
  <si>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</si>
  <si>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</si>
  <si>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</si>
  <si>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</si>
  <si>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</si>
  <si>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</si>
  <si>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</si>
  <si>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</si>
  <si>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</si>
  <si>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</si>
  <si>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</si>
  <si>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</si>
  <si>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</si>
  <si>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</si>
  <si>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</si>
  <si>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</si>
  <si>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</si>
  <si>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</si>
  <si>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</si>
  <si>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</si>
  <si>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</si>
  <si>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</si>
  <si>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</si>
  <si>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</si>
  <si>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</si>
  <si>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</si>
  <si>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</si>
  <si>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</si>
  <si>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</si>
  <si>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</si>
  <si>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</si>
  <si>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</si>
  <si>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</si>
  <si>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</si>
  <si>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</si>
  <si>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</si>
  <si>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</si>
  <si>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</si>
  <si>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</si>
  <si>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</si>
  <si>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</si>
  <si>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</si>
  <si>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</si>
  <si>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</si>
  <si>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</si>
  <si>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</si>
  <si>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</si>
  <si>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</si>
  <si>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</si>
  <si>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</si>
  <si>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</si>
  <si>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</si>
  <si>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</si>
  <si>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</si>
  <si>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</si>
  <si>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</si>
  <si>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</si>
  <si>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</si>
  <si>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</si>
  <si>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</si>
  <si>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</si>
  <si>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</si>
  <si>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</si>
  <si>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</si>
  <si>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</si>
  <si>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</si>
  <si>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</si>
  <si>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</si>
  <si>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</si>
  <si>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</si>
  <si>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</si>
  <si>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</si>
  <si>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</si>
  <si>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</si>
  <si>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</si>
  <si>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</si>
  <si>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</si>
  <si>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</si>
  <si>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</si>
  <si>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</si>
  <si>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</si>
  <si>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</si>
  <si>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</si>
  <si>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</si>
  <si>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</si>
  <si>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</si>
  <si>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</si>
  <si>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</si>
  <si>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</si>
  <si>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</si>
  <si>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</si>
  <si>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</si>
  <si>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</si>
  <si>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</si>
  <si>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</si>
  <si>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</si>
  <si>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</si>
  <si>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</si>
  <si>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</si>
  <si>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</si>
  <si>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</si>
  <si>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</si>
  <si>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</si>
  <si>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</si>
  <si>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</si>
  <si>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</si>
  <si>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</si>
  <si>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</si>
  <si>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</si>
  <si>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</si>
  <si>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</si>
  <si>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</si>
  <si>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</si>
  <si>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</si>
  <si>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</si>
  <si>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</si>
  <si>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</si>
  <si>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</si>
  <si>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</si>
  <si>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</si>
  <si>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</si>
  <si>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</si>
  <si>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</si>
  <si>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</si>
  <si>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</si>
  <si>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</si>
  <si>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</si>
  <si>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</si>
  <si>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</si>
  <si>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</si>
  <si>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</si>
  <si>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</si>
  <si>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</si>
  <si>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</si>
  <si>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</si>
  <si>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</si>
  <si>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</si>
  <si>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</si>
  <si>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</si>
  <si>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</si>
  <si>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</si>
  <si>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</si>
  <si>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</si>
  <si>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</si>
  <si>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</si>
  <si>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</si>
  <si>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</si>
  <si>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</si>
  <si>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</si>
  <si>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</si>
  <si>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</si>
  <si>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</si>
  <si>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</si>
  <si>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</si>
  <si>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</si>
  <si>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</si>
  <si>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</si>
  <si>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</si>
  <si>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</si>
  <si>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</si>
  <si>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</si>
  <si>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</si>
  <si>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</si>
  <si>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</si>
  <si>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</si>
  <si>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</si>
  <si>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</si>
  <si>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</si>
  <si>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</si>
  <si>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</si>
  <si>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</si>
  <si>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</si>
  <si>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</si>
  <si>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</si>
  <si>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</si>
  <si>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</si>
  <si>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</si>
  <si>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</si>
  <si>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</si>
  <si>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</si>
  <si>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</si>
  <si>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</si>
  <si>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</si>
  <si>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</si>
  <si>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</si>
  <si>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</si>
  <si>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</si>
  <si>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</si>
  <si>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</si>
  <si>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</si>
  <si>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</si>
  <si>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</si>
  <si>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</si>
  <si>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</si>
  <si>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</si>
  <si>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</si>
  <si>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</si>
  <si>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</si>
  <si>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</si>
  <si>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</si>
  <si>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</si>
  <si>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</si>
  <si>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</si>
  <si>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</si>
  <si>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</si>
  <si>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</si>
  <si>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</si>
  <si>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</si>
  <si>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</si>
  <si>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</si>
  <si>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</si>
  <si>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</si>
  <si>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</si>
  <si>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</si>
  <si>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</si>
  <si>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</si>
  <si>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</si>
  <si>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</si>
  <si>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</si>
  <si>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</si>
  <si>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</si>
  <si>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</si>
  <si>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</si>
  <si>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</si>
  <si>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</si>
  <si>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</si>
  <si>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</si>
  <si>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</si>
  <si>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</si>
  <si>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</si>
  <si>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</si>
  <si>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</si>
  <si>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</si>
  <si>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</si>
  <si>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</si>
  <si>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</si>
  <si>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</si>
  <si>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</si>
  <si>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</si>
  <si>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</si>
  <si>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</si>
  <si>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</si>
  <si>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</si>
  <si>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</si>
  <si>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</si>
  <si>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</si>
  <si>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</si>
  <si>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</si>
  <si>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</si>
  <si>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</si>
  <si>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</si>
  <si>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</si>
  <si>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</si>
  <si>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</si>
  <si>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</si>
  <si>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</si>
  <si>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</si>
  <si>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</si>
  <si>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</si>
  <si>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</si>
  <si>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</si>
  <si>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</si>
  <si>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</si>
  <si>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</si>
  <si>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</si>
  <si>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</si>
  <si>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</si>
  <si>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</si>
  <si>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</si>
  <si>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</si>
  <si>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</si>
  <si>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</si>
  <si>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</si>
  <si>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</si>
  <si>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</si>
  <si>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</si>
  <si>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</si>
  <si>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</si>
  <si>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</si>
  <si>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</si>
  <si>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</si>
  <si>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</si>
  <si>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</si>
  <si>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</si>
  <si>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</si>
  <si>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</si>
  <si>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</si>
  <si>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</si>
  <si>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</si>
  <si>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</si>
  <si>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</si>
  <si>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</si>
  <si>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</si>
  <si>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</si>
  <si>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</si>
  <si>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</si>
  <si>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</si>
  <si>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</si>
  <si>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</si>
  <si>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</si>
  <si>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</si>
  <si>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</si>
  <si>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</si>
  <si>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</si>
  <si>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</si>
  <si>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</si>
  <si>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</si>
  <si>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</si>
  <si>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</si>
  <si>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</si>
  <si>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</si>
  <si>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</si>
  <si>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</si>
  <si>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</si>
  <si>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</si>
  <si>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</si>
  <si>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</si>
  <si>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</si>
  <si>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</si>
  <si>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</si>
  <si>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</si>
  <si>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</si>
  <si>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</si>
  <si>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</si>
  <si>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</si>
  <si>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</si>
  <si>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</si>
  <si>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</si>
  <si>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</si>
  <si>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</si>
  <si>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</si>
  <si>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</si>
  <si>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</si>
  <si>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</si>
  <si>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</si>
  <si>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</si>
  <si>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</si>
  <si>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</si>
  <si>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</si>
  <si>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</si>
  <si>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</si>
  <si>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</si>
  <si>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</si>
  <si>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</si>
  <si>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</si>
  <si>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</si>
  <si>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</si>
  <si>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</si>
  <si>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</si>
  <si>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</si>
  <si>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</si>
  <si>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</si>
  <si>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</si>
  <si>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</si>
  <si>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</si>
  <si>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</si>
  <si>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</si>
  <si>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</si>
  <si>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</si>
  <si>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</si>
  <si>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</si>
  <si>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</si>
  <si>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</si>
  <si>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</si>
  <si>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</si>
  <si>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</si>
  <si>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</si>
  <si>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</si>
  <si>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</si>
  <si>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</si>
  <si>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</si>
  <si>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</si>
  <si>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</si>
  <si>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</si>
  <si>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</si>
  <si>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</si>
  <si>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</si>
  <si>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</si>
  <si>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</si>
  <si>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</si>
  <si>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</si>
  <si>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</si>
  <si>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</si>
  <si>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</si>
  <si>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</si>
  <si>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</si>
  <si>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</si>
  <si>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</si>
  <si>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</si>
  <si>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</si>
  <si>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</si>
  <si>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</si>
  <si>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</si>
  <si>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</si>
  <si>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</si>
  <si>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</si>
  <si>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</si>
  <si>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</si>
  <si>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</si>
  <si>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</si>
  <si>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</si>
  <si>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</si>
  <si>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</si>
  <si>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</si>
  <si>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</si>
  <si>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</si>
  <si>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</si>
  <si>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</si>
  <si>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</si>
  <si>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</si>
  <si>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</si>
  <si>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</si>
  <si>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</si>
  <si>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</si>
  <si>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</si>
  <si>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</si>
  <si>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</si>
  <si>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</si>
  <si>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</si>
  <si>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</si>
  <si>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</si>
  <si>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</si>
  <si>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</si>
  <si>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</si>
  <si>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</si>
  <si>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</si>
  <si>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</si>
  <si>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</si>
  <si>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</si>
  <si>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</si>
  <si>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</si>
  <si>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</si>
  <si>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</si>
  <si>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</si>
  <si>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</si>
  <si>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</si>
  <si>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</si>
  <si>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</si>
  <si>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</si>
  <si>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</si>
  <si>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</si>
  <si>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</si>
  <si>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</si>
  <si>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</si>
  <si>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</si>
  <si>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</si>
  <si>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</si>
  <si>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</si>
  <si>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</si>
  <si>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</si>
  <si>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</si>
  <si>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</si>
  <si>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</si>
  <si>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</si>
  <si>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</si>
  <si>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</si>
  <si>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</si>
  <si>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</si>
  <si>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</si>
  <si>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</si>
  <si>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</si>
  <si>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</si>
  <si>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</si>
  <si>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</si>
  <si>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</si>
  <si>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</si>
  <si>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</si>
  <si>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</si>
  <si>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</si>
  <si>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</si>
  <si>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</si>
  <si>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</si>
  <si>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</si>
  <si>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</si>
  <si>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</si>
  <si>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</si>
  <si>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</si>
  <si>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</si>
  <si>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</si>
  <si>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</si>
  <si>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</si>
  <si>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</si>
  <si>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</si>
  <si>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</si>
  <si>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</si>
  <si>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</si>
  <si>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</si>
  <si>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</si>
  <si>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</si>
  <si>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</si>
  <si>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</si>
  <si>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</si>
  <si>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</si>
  <si>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</si>
  <si>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</si>
  <si>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</si>
  <si>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</si>
  <si>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</si>
  <si>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</si>
  <si>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</si>
  <si>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</si>
  <si>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</si>
  <si>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</si>
  <si>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</si>
  <si>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</si>
  <si>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</si>
  <si>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</si>
  <si>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</si>
  <si>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</si>
  <si>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</si>
  <si>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</si>
  <si>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</si>
  <si>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</si>
  <si>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</si>
  <si>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</si>
  <si>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</si>
  <si>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</si>
  <si>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</si>
  <si>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</si>
  <si>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</si>
  <si>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</si>
  <si>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</si>
  <si>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</si>
  <si>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</si>
  <si>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</si>
  <si>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</si>
  <si>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</si>
  <si>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</si>
  <si>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</si>
  <si>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</si>
  <si>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</si>
  <si>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</si>
  <si>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</si>
  <si>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</si>
  <si>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</si>
  <si>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</si>
  <si>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</si>
  <si>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</si>
  <si>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</si>
  <si>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</si>
  <si>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</si>
  <si>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</si>
  <si>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</si>
  <si>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</si>
  <si>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</si>
  <si>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</si>
  <si>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</si>
  <si>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</si>
  <si>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</si>
  <si>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</si>
  <si>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</si>
  <si>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</si>
  <si>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</si>
  <si>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</si>
  <si>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</si>
  <si>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</si>
  <si>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</si>
  <si>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</si>
  <si>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</si>
  <si>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</si>
  <si>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</si>
  <si>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</si>
  <si>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</si>
  <si>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</si>
  <si>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</si>
  <si>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</si>
  <si>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</si>
  <si>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</si>
  <si>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</si>
  <si>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</si>
  <si>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</si>
  <si>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</si>
  <si>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</si>
  <si>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</si>
  <si>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</si>
  <si>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</si>
  <si>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</si>
  <si>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</si>
  <si>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</si>
  <si>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</si>
  <si>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</si>
  <si>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</si>
  <si>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</si>
  <si>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</si>
  <si>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</si>
  <si>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</si>
  <si>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</si>
  <si>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</si>
  <si>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</si>
  <si>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</si>
  <si>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</si>
  <si>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</si>
  <si>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</si>
  <si>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</si>
  <si>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</si>
  <si>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</si>
  <si>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</si>
  <si>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</si>
  <si>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</si>
  <si>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</si>
  <si>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</si>
  <si>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</si>
  <si>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</si>
  <si>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</si>
  <si>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</si>
  <si>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</si>
  <si>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</si>
  <si>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</si>
  <si>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</si>
  <si>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</si>
  <si>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</si>
  <si>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</si>
  <si>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</si>
  <si>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</si>
  <si>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</si>
  <si>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</si>
  <si>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</si>
  <si>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</si>
  <si>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</si>
  <si>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</si>
  <si>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</si>
  <si>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</si>
  <si>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</si>
  <si>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</si>
  <si>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</si>
  <si>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</si>
  <si>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</si>
  <si>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</si>
  <si>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</si>
  <si>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</si>
  <si>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</si>
  <si>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</si>
  <si>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</si>
  <si>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</si>
  <si>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</si>
  <si>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</si>
  <si>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</si>
  <si>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</si>
  <si>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</si>
  <si>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</si>
  <si>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</si>
  <si>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</si>
  <si>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</si>
  <si>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</si>
  <si>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</si>
  <si>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</si>
  <si>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</si>
  <si>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</si>
  <si>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</si>
  <si>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</si>
  <si>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</si>
  <si>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</si>
  <si>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</si>
  <si>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</si>
  <si>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</si>
  <si>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</si>
  <si>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</si>
  <si>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</si>
  <si>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</si>
  <si>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</si>
  <si>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</si>
  <si>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</si>
  <si>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</si>
  <si>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</si>
  <si>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</si>
  <si>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</si>
  <si>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</si>
  <si>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</si>
  <si>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</si>
  <si>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</si>
  <si>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</si>
  <si>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</si>
  <si>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</si>
  <si>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</si>
  <si>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</si>
  <si>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</si>
  <si>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</si>
  <si>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</si>
  <si>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</si>
  <si>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</si>
  <si>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</si>
  <si>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</si>
  <si>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</si>
  <si>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</si>
  <si>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</si>
  <si>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</si>
  <si>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</si>
  <si>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</si>
  <si>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</si>
  <si>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</si>
  <si>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</si>
  <si>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</si>
  <si>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</si>
  <si>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</si>
  <si>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</si>
  <si>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</si>
  <si>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</si>
  <si>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</si>
  <si>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</si>
  <si>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</si>
  <si>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</si>
  <si>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</si>
  <si>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</si>
  <si>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</si>
  <si>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</si>
  <si>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</si>
  <si>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</si>
  <si>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</si>
  <si>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</si>
  <si>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</si>
  <si>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</si>
  <si>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</si>
  <si>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</si>
  <si>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</si>
  <si>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</si>
  <si>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</si>
  <si>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</si>
  <si>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</si>
  <si>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</si>
  <si>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</si>
  <si>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</si>
  <si>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</si>
  <si>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</si>
  <si>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</si>
  <si>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</si>
  <si>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</si>
  <si>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</si>
  <si>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</si>
  <si>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</si>
  <si>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</si>
  <si>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</si>
  <si>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</si>
  <si>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</si>
  <si>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</si>
  <si>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</si>
  <si>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</si>
  <si>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</si>
  <si>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</si>
  <si>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</si>
  <si>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</si>
  <si>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</si>
  <si>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</si>
  <si>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</si>
  <si>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</si>
  <si>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</si>
  <si>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</si>
  <si>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</si>
  <si>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</si>
  <si>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</si>
  <si>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</si>
  <si>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</si>
  <si>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</si>
  <si>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</si>
  <si>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</si>
  <si>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</si>
  <si>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</si>
  <si>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</si>
  <si>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</si>
  <si>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</si>
  <si>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</si>
  <si>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</si>
  <si>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</si>
  <si>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</si>
  <si>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</si>
  <si>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</si>
  <si>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</si>
  <si>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</si>
  <si>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</si>
  <si>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</si>
  <si>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</si>
  <si>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</si>
  <si>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</si>
  <si>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</si>
  <si>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</si>
  <si>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</si>
  <si>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</si>
  <si>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</si>
  <si>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</si>
  <si>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</si>
  <si>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</si>
  <si>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</si>
  <si>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</si>
  <si>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</si>
  <si>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</si>
  <si>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</si>
  <si>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</si>
  <si>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</si>
  <si>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</si>
  <si>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</si>
  <si>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</si>
  <si>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</si>
  <si>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</si>
  <si>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</si>
  <si>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</si>
  <si>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</si>
  <si>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</si>
  <si>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</si>
  <si>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</si>
  <si>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</si>
  <si>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</si>
  <si>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</si>
  <si>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</si>
  <si>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</si>
  <si>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</si>
  <si>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</si>
  <si>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</si>
  <si>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</si>
  <si>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</si>
  <si>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</si>
  <si>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</si>
  <si>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</si>
  <si>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</si>
  <si>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</si>
  <si>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</si>
  <si>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</si>
  <si>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</si>
  <si>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</si>
  <si>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</si>
  <si>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</si>
  <si>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</si>
  <si>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</si>
  <si>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</si>
  <si>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</si>
  <si>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</si>
  <si>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</si>
  <si>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</si>
  <si>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</si>
  <si>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</si>
  <si>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</si>
  <si>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</si>
  <si>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</si>
  <si>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</si>
  <si>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</si>
  <si>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</si>
  <si>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</si>
  <si>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</si>
  <si>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</si>
  <si>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</si>
  <si>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</si>
  <si>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</si>
  <si>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</si>
  <si>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</si>
  <si>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</si>
  <si>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</si>
  <si>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</si>
  <si>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</si>
  <si>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</si>
  <si>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</si>
  <si>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</si>
  <si>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</si>
  <si>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</si>
  <si>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</si>
  <si>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</si>
  <si>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</si>
  <si>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</si>
  <si>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</si>
  <si>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</si>
  <si>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</si>
  <si>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</si>
  <si>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</si>
  <si>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</si>
  <si>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</si>
  <si>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</si>
  <si>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</si>
  <si>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</si>
  <si>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</si>
  <si>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</si>
  <si>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</si>
  <si>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</si>
  <si>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</si>
  <si>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</si>
  <si>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</si>
  <si>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</si>
  <si>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</si>
  <si>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</si>
  <si>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</si>
  <si>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</si>
  <si>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</si>
  <si>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</si>
  <si>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</si>
  <si>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</si>
  <si>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</si>
  <si>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</si>
  <si>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</si>
  <si>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</si>
  <si>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</si>
  <si>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</si>
  <si>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</si>
  <si>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</si>
  <si>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</si>
  <si>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</si>
  <si>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</si>
  <si>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</si>
  <si>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</si>
  <si>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</si>
  <si>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</si>
  <si>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</si>
  <si>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</si>
  <si>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</si>
  <si>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</si>
  <si>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</si>
  <si>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</si>
  <si>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</si>
  <si>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</si>
  <si>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</si>
  <si>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</si>
  <si>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</si>
  <si>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</si>
  <si>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</si>
  <si>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</si>
  <si>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</si>
  <si>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</si>
  <si>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</si>
  <si>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</si>
  <si>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</si>
  <si>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</si>
  <si>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</si>
  <si>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</si>
  <si>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</si>
  <si>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</si>
  <si>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</si>
  <si>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</si>
  <si>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</si>
  <si>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</si>
  <si>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</si>
  <si>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</si>
  <si>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</si>
  <si>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</si>
  <si>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</si>
  <si>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</si>
  <si>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</si>
  <si>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</si>
  <si>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</si>
  <si>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</si>
  <si>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</si>
  <si>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</si>
  <si>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</si>
  <si>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</si>
  <si>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</si>
  <si>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</si>
  <si>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</si>
  <si>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</si>
  <si>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</si>
  <si>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</si>
  <si>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</si>
  <si>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</si>
  <si>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</si>
  <si>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</si>
  <si>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</si>
  <si>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</si>
  <si>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</si>
  <si>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</si>
  <si>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</si>
  <si>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</si>
  <si>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</si>
  <si>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</si>
  <si>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</si>
  <si>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</si>
  <si>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</si>
  <si>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</si>
  <si>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</si>
  <si>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</si>
  <si>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</si>
  <si>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</si>
  <si>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</si>
  <si>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</si>
  <si>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</si>
  <si>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</si>
  <si>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</si>
  <si>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</si>
  <si>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</si>
  <si>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</si>
  <si>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</si>
  <si>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</si>
  <si>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</si>
  <si>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</si>
  <si>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</si>
  <si>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</si>
  <si>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</si>
  <si>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</si>
  <si>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</si>
  <si>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</si>
  <si>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</si>
  <si>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</si>
  <si>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</si>
  <si>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</si>
  <si>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</si>
  <si>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</si>
  <si>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</si>
  <si>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</si>
  <si>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</si>
  <si>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</si>
  <si>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</si>
  <si>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</si>
  <si>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</si>
  <si>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</si>
  <si>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</si>
  <si>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</si>
  <si>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</si>
  <si>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</si>
  <si>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</si>
  <si>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</si>
  <si>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</si>
  <si>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</si>
  <si>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</si>
  <si>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</si>
  <si>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</si>
  <si>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</si>
  <si>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</si>
  <si>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</si>
  <si>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</si>
  <si>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</si>
  <si>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</si>
  <si>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</si>
  <si>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</si>
  <si>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</si>
  <si>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</si>
  <si>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</si>
  <si>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</si>
  <si>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</si>
  <si>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</si>
  <si>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</si>
  <si>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</si>
  <si>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</si>
  <si>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</si>
  <si>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</si>
  <si>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</si>
  <si>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</si>
  <si>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</si>
  <si>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</si>
  <si>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</si>
  <si>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</si>
  <si>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</si>
  <si>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</si>
  <si>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</si>
  <si>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</si>
  <si>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</si>
  <si>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</si>
  <si>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</si>
  <si>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</si>
  <si>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</si>
  <si>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</si>
  <si>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</si>
  <si>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</si>
  <si>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</si>
  <si>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</si>
  <si>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</si>
  <si>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</si>
  <si>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</si>
  <si>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</si>
  <si>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</si>
  <si>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</si>
  <si>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</si>
  <si>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</si>
  <si>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</si>
  <si>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</si>
  <si>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</si>
  <si>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</si>
  <si>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</si>
  <si>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</si>
  <si>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</si>
  <si>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</si>
  <si>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</si>
  <si>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</si>
  <si>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</si>
  <si>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</si>
  <si>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</si>
  <si>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</si>
  <si>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</si>
  <si>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</si>
  <si>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</si>
  <si>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</si>
  <si>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</si>
  <si>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</si>
  <si>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</si>
  <si>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</si>
  <si>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</si>
  <si>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</si>
  <si>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</si>
  <si>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</si>
  <si>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</si>
  <si>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</si>
  <si>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</si>
  <si>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</si>
  <si>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</si>
  <si>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</si>
  <si>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</si>
  <si>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</si>
  <si>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</si>
  <si>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</si>
  <si>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</si>
  <si>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</si>
  <si>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</si>
  <si>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</si>
  <si>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</si>
  <si>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</si>
  <si>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</si>
  <si>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</si>
  <si>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</si>
  <si>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</si>
  <si>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</si>
  <si>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</si>
  <si>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</si>
  <si>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</si>
  <si>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</si>
  <si>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</si>
  <si>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</si>
  <si>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</si>
  <si>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</si>
  <si>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</si>
  <si>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</si>
  <si>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</si>
  <si>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</si>
  <si>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</si>
  <si>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</si>
  <si>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</si>
  <si>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</si>
  <si>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</si>
  <si>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</si>
  <si>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</si>
  <si>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</si>
  <si>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</si>
  <si>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</si>
  <si>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</si>
  <si>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</si>
  <si>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</si>
  <si>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</si>
  <si>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</si>
  <si>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</si>
  <si>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</si>
  <si>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</si>
  <si>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</si>
  <si>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</si>
  <si>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</si>
  <si>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</si>
  <si>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</si>
  <si>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</si>
  <si>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</si>
  <si>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</si>
  <si>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</si>
  <si>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</si>
  <si>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</si>
  <si>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</si>
  <si>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</si>
  <si>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</si>
  <si>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</si>
  <si>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</si>
  <si>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</si>
  <si>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</si>
  <si>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</si>
  <si>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</si>
  <si>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</si>
  <si>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</si>
  <si>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</si>
  <si>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</si>
  <si>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</si>
  <si>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</si>
  <si>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</si>
  <si>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</si>
  <si>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</si>
  <si>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</si>
  <si>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</si>
  <si>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</si>
  <si>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</si>
  <si>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</si>
  <si>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</si>
  <si>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</si>
  <si>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</si>
  <si>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</si>
  <si>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</si>
  <si>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</si>
  <si>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</si>
  <si>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</si>
  <si>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</si>
  <si>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</si>
  <si>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</si>
  <si>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</si>
  <si>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</si>
  <si>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</si>
  <si>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</si>
  <si>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</si>
  <si>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</si>
  <si>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</si>
  <si>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</si>
  <si>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</si>
  <si>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</si>
  <si>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</si>
  <si>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</si>
  <si>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</si>
  <si>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</si>
  <si>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</si>
  <si>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</si>
  <si>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</si>
  <si>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</si>
  <si>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</si>
  <si>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</si>
  <si>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</si>
  <si>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</si>
  <si>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</si>
  <si>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</si>
  <si>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</si>
  <si>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</si>
  <si>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</si>
  <si>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</si>
  <si>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</si>
  <si>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</si>
  <si>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</si>
  <si>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</si>
  <si>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</si>
  <si>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</si>
  <si>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</si>
  <si>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</si>
  <si>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</si>
  <si>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</si>
  <si>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</si>
  <si>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</si>
  <si>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</si>
  <si>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</si>
  <si>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</si>
  <si>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</si>
  <si>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</si>
  <si>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</si>
  <si>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</si>
  <si>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</si>
  <si>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</si>
  <si>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</si>
  <si>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</si>
  <si>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</si>
  <si>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</si>
  <si>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</si>
  <si>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</si>
  <si>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</si>
  <si>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</si>
  <si>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</si>
  <si>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</si>
  <si>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</si>
  <si>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</si>
  <si>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</si>
  <si>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</si>
  <si>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</si>
  <si>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</si>
  <si>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</si>
  <si>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</si>
  <si>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</si>
  <si>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</si>
  <si>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</si>
  <si>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</si>
  <si>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</si>
  <si>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</si>
  <si>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</si>
  <si>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</si>
  <si>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</si>
  <si>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</si>
  <si>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</si>
  <si>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</si>
  <si>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</si>
  <si>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</si>
  <si>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</si>
  <si>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</si>
  <si>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</si>
  <si>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</si>
  <si>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</si>
  <si>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</si>
  <si>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</si>
  <si>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</si>
  <si>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</si>
  <si>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</si>
  <si>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</si>
  <si>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</si>
  <si>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</si>
  <si>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</si>
  <si>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</si>
  <si>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</si>
  <si>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</si>
  <si>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</si>
  <si>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</si>
  <si>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</si>
  <si>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</si>
  <si>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</si>
  <si>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</si>
  <si>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</si>
  <si>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</si>
  <si>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</si>
  <si>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</si>
  <si>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</si>
  <si>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</si>
  <si>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</si>
  <si>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</si>
  <si>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</si>
  <si>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</si>
  <si>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</si>
  <si>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</si>
  <si>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</si>
  <si>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</si>
  <si>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</si>
  <si>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</si>
  <si>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</si>
  <si>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</si>
  <si>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</si>
  <si>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</si>
  <si>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</si>
  <si>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</si>
  <si>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</si>
  <si>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</si>
  <si>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</si>
  <si>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</si>
  <si>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</si>
  <si>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</si>
  <si>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</si>
  <si>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</si>
  <si>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</si>
  <si>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</si>
  <si>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</si>
  <si>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</si>
  <si>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</si>
  <si>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</si>
  <si>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</si>
  <si>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</si>
  <si>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</si>
  <si>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</si>
  <si>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</si>
  <si>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</si>
  <si>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</si>
  <si>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</si>
  <si>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</si>
  <si>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</si>
  <si>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</si>
  <si>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</si>
  <si>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</si>
  <si>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</si>
  <si>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</si>
  <si>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</si>
  <si>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</si>
  <si>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</si>
  <si>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</si>
  <si>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</si>
  <si>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</si>
  <si>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</si>
  <si>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</si>
  <si>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</si>
  <si>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</si>
  <si>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</si>
  <si>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</si>
  <si>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</si>
  <si>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</si>
  <si>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</si>
  <si>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</si>
  <si>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</si>
  <si>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</si>
  <si>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</si>
  <si>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</si>
  <si>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</si>
  <si>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</si>
  <si>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</si>
  <si>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</si>
  <si>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</si>
  <si>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</si>
  <si>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</si>
  <si>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</si>
  <si>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</si>
  <si>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</si>
  <si>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</si>
  <si>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</si>
  <si>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</si>
  <si>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</si>
  <si>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</si>
  <si>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</si>
  <si>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</si>
  <si>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</si>
  <si>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</si>
  <si>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</si>
  <si>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</si>
  <si>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</si>
  <si>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</si>
  <si>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</si>
  <si>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</si>
  <si>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</si>
  <si>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</si>
  <si>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</si>
  <si>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</si>
  <si>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</si>
  <si>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</si>
  <si>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</si>
  <si>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</si>
  <si>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</si>
  <si>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</si>
  <si>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</si>
  <si>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</si>
  <si>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</si>
  <si>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</si>
  <si>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</si>
  <si>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</si>
  <si>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</si>
  <si>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</si>
  <si>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</si>
  <si>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</si>
  <si>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</si>
  <si>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</si>
  <si>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</si>
  <si>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</si>
  <si>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</si>
  <si>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</si>
  <si>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</si>
  <si>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</si>
  <si>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</si>
  <si>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</si>
  <si>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</si>
  <si>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</si>
  <si>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</si>
  <si>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</si>
  <si>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</si>
  <si>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</si>
  <si>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</si>
  <si>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</si>
  <si>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</si>
  <si>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</si>
  <si>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</si>
  <si>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</si>
  <si>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</si>
  <si>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</si>
  <si>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</si>
  <si>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</si>
  <si>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</si>
  <si>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</si>
  <si>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</si>
  <si>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</si>
  <si>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</si>
  <si>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</si>
  <si>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</si>
  <si>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</si>
  <si>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</si>
  <si>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</si>
  <si>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</si>
  <si>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</si>
  <si>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</si>
  <si>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</si>
  <si>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</si>
  <si>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</si>
  <si>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</si>
  <si>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</si>
  <si>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</si>
  <si>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</si>
  <si>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</si>
  <si>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</si>
  <si>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</si>
  <si>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</si>
  <si>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</si>
  <si>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</si>
  <si>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</si>
  <si>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</si>
  <si>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</si>
  <si>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</si>
  <si>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</si>
  <si>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</si>
  <si>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</si>
  <si>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</si>
  <si>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</si>
  <si>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</si>
  <si>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</si>
  <si>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</si>
  <si>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</si>
  <si>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</si>
  <si>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</si>
  <si>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</si>
  <si>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</si>
  <si>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</si>
  <si>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</si>
  <si>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</si>
  <si>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</si>
  <si>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</si>
  <si>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</si>
  <si>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</si>
  <si>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</si>
  <si>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</si>
  <si>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</si>
  <si>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</si>
  <si>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</si>
  <si>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</si>
  <si>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</si>
  <si>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</si>
  <si>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</si>
  <si>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</si>
  <si>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</si>
  <si>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</si>
  <si>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</si>
  <si>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</si>
  <si>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</si>
  <si>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</si>
  <si>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</si>
  <si>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</si>
  <si>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</si>
  <si>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</si>
  <si>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</si>
  <si>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</si>
  <si>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</si>
  <si>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</si>
  <si>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</si>
  <si>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</si>
  <si>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</si>
  <si>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</si>
  <si>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</si>
  <si>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</si>
  <si>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</si>
  <si>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</si>
  <si>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</si>
  <si>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</si>
  <si>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</si>
  <si>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</si>
  <si>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</si>
  <si>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</si>
  <si>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</si>
  <si>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</si>
  <si>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</si>
  <si>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</si>
  <si>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</si>
  <si>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</si>
  <si>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</si>
  <si>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</si>
  <si>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</si>
  <si>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</si>
  <si>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</si>
  <si>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</si>
  <si>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</si>
  <si>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</si>
  <si>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</si>
  <si>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</si>
  <si>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</si>
  <si>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</si>
  <si>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</si>
  <si>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</si>
  <si>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</si>
  <si>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</si>
  <si>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</si>
  <si>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</si>
  <si>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</si>
  <si>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</si>
  <si>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</si>
  <si>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</si>
  <si>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</si>
  <si>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</si>
  <si>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</si>
  <si>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</si>
  <si>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</si>
  <si>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</si>
  <si>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</si>
  <si>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</si>
  <si>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</si>
  <si>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</si>
  <si>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</si>
  <si>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</si>
  <si>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</si>
  <si>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</si>
  <si>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</si>
  <si>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</si>
  <si>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</si>
  <si>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</si>
  <si>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</si>
  <si>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</si>
  <si>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</si>
  <si>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</si>
  <si>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</si>
  <si>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</si>
  <si>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</si>
  <si>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</si>
  <si>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</si>
  <si>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</si>
  <si>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</si>
  <si>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</si>
  <si>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</si>
  <si>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</si>
  <si>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</si>
  <si>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</si>
  <si>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</si>
  <si>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</si>
  <si>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</si>
  <si>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</si>
  <si>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</si>
  <si>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</si>
  <si>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</si>
  <si>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</si>
  <si>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</si>
  <si>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</si>
  <si>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</si>
  <si>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</si>
  <si>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</si>
  <si>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</si>
  <si>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</si>
  <si>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</si>
  <si>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</si>
  <si>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</si>
  <si>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</si>
  <si>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</si>
  <si>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</si>
  <si>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</si>
  <si>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</si>
  <si>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</si>
  <si>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</si>
  <si>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</si>
  <si>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</si>
  <si>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</si>
  <si>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</si>
  <si>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</si>
  <si>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</si>
  <si>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</si>
  <si>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</si>
  <si>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</si>
  <si>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</si>
  <si>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</si>
  <si>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</si>
  <si>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</si>
  <si>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</si>
  <si>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</si>
  <si>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</si>
  <si>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</si>
  <si>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</si>
  <si>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</si>
  <si>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</si>
  <si>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</si>
  <si>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</si>
  <si>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</si>
  <si>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</si>
  <si>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</si>
  <si>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</si>
  <si>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</si>
  <si>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</si>
  <si>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</si>
  <si>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</si>
  <si>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</si>
  <si>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</si>
  <si>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</si>
  <si>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</si>
  <si>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</si>
  <si>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</si>
  <si>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</si>
  <si>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</si>
  <si>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</si>
  <si>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</si>
  <si>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</si>
  <si>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</si>
  <si>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</si>
  <si>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</si>
  <si>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</si>
  <si>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</si>
  <si>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</si>
  <si>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</si>
  <si>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</si>
  <si>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</si>
  <si>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</si>
  <si>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</si>
  <si>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</si>
  <si>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</si>
  <si>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</si>
  <si>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</si>
  <si>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</si>
  <si>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</si>
  <si>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</si>
  <si>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</si>
  <si>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</si>
  <si>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</si>
  <si>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</si>
  <si>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</si>
  <si>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</si>
  <si>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</si>
  <si>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</si>
  <si>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</si>
  <si>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</si>
  <si>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</si>
  <si>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</si>
  <si>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</si>
  <si>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</si>
  <si>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</si>
  <si>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</si>
  <si>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</si>
  <si>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</si>
  <si>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</si>
  <si>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</si>
  <si>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</si>
  <si>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</si>
  <si>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</si>
  <si>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</si>
  <si>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</si>
  <si>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</si>
  <si>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</si>
  <si>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</si>
  <si>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</si>
  <si>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</si>
  <si>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</si>
  <si>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</si>
  <si>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</si>
  <si>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</si>
  <si>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</si>
  <si>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</si>
  <si>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</si>
  <si>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</si>
  <si>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</si>
  <si>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</si>
  <si>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</si>
  <si>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</si>
  <si>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</si>
  <si>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</si>
  <si>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</si>
  <si>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</si>
  <si>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</si>
  <si>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</si>
  <si>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</si>
  <si>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</si>
  <si>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</si>
  <si>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</si>
  <si>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</si>
  <si>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</si>
  <si>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</si>
  <si>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</si>
  <si>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</si>
  <si>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</si>
  <si>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</si>
  <si>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</si>
  <si>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</si>
  <si>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</si>
  <si>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</si>
  <si>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</si>
  <si>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</si>
  <si>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</si>
  <si>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</si>
  <si>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</si>
  <si>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</si>
  <si>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</si>
  <si>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</si>
  <si>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</si>
  <si>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</si>
  <si>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</si>
  <si>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</si>
  <si>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</si>
  <si>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</si>
  <si>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</si>
  <si>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</si>
  <si>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</si>
  <si>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</si>
  <si>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</si>
  <si>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</si>
  <si>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</si>
  <si>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</si>
  <si>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</si>
  <si>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</si>
  <si>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</si>
  <si>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</si>
  <si>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</si>
  <si>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</si>
  <si>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</si>
  <si>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</si>
  <si>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</si>
  <si>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</si>
  <si>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</si>
  <si>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</si>
  <si>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</si>
  <si>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</si>
  <si>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</si>
  <si>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</si>
  <si>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</si>
  <si>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</si>
  <si>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</si>
  <si>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</si>
  <si>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</si>
  <si>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</si>
  <si>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</si>
  <si>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</si>
  <si>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</si>
  <si>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</si>
  <si>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</si>
  <si>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</si>
  <si>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</si>
  <si>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</si>
  <si>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</si>
  <si>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</si>
  <si>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</si>
  <si>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</si>
  <si>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</si>
  <si>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</si>
  <si>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</si>
  <si>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</si>
  <si>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</si>
  <si>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</si>
  <si>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</si>
  <si>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</si>
  <si>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</si>
  <si>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</si>
  <si>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</si>
  <si>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</si>
  <si>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</si>
  <si>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</si>
  <si>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</si>
  <si>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</si>
  <si>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</si>
  <si>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</si>
  <si>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</si>
  <si>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</si>
  <si>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</si>
  <si>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</si>
  <si>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</si>
  <si>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</si>
  <si>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</si>
  <si>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</si>
  <si>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</si>
  <si>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</si>
  <si>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</si>
  <si>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</si>
  <si>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</si>
  <si>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</si>
  <si>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</si>
  <si>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</si>
  <si>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</si>
  <si>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</si>
  <si>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</si>
  <si>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</si>
  <si>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</si>
  <si>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</si>
  <si>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</si>
  <si>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</si>
  <si>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</si>
  <si>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</si>
  <si>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</si>
  <si>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</si>
  <si>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</si>
  <si>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</si>
  <si>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</si>
  <si>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</si>
  <si>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</si>
  <si>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</si>
  <si>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</si>
  <si>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</si>
  <si>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</si>
  <si>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</si>
  <si>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</si>
  <si>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</si>
  <si>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</si>
  <si>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</si>
  <si>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</si>
  <si>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</si>
  <si>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</si>
  <si>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</si>
  <si>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</si>
  <si>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</si>
  <si>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</si>
  <si>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</si>
  <si>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</si>
  <si>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</si>
  <si>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</si>
  <si>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</si>
  <si>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</si>
  <si>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</si>
  <si>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</si>
  <si>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</si>
  <si>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</si>
  <si>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</si>
  <si>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</si>
  <si>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</si>
  <si>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</si>
  <si>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</si>
  <si>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</si>
  <si>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</si>
  <si>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</si>
  <si>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</si>
  <si>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</si>
  <si>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</si>
  <si>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</si>
  <si>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</si>
  <si>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</si>
  <si>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</si>
  <si>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</si>
  <si>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</si>
  <si>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</si>
  <si>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</si>
  <si>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</si>
  <si>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</si>
  <si>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</si>
  <si>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</si>
  <si>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</si>
  <si>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</si>
  <si>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</si>
  <si>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</si>
  <si>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</si>
  <si>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</si>
  <si>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</si>
  <si>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</si>
  <si>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</si>
  <si>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</si>
  <si>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</si>
  <si>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</si>
  <si>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</si>
  <si>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</si>
  <si>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</si>
  <si>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</si>
  <si>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</si>
  <si>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</si>
  <si>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</si>
  <si>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</si>
  <si>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</si>
  <si>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</si>
  <si>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</si>
  <si>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</si>
  <si>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</si>
  <si>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</si>
  <si>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</si>
  <si>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</si>
  <si>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</si>
  <si>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</si>
  <si>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</si>
  <si>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</si>
  <si>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</si>
  <si>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</si>
  <si>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</si>
  <si>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</si>
  <si>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</si>
  <si>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</si>
  <si>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</si>
  <si>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</si>
  <si>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</si>
  <si>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</si>
  <si>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</si>
  <si>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</si>
  <si>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</si>
  <si>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</si>
  <si>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</si>
  <si>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</si>
  <si>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</si>
  <si>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</si>
  <si>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</si>
  <si>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</si>
  <si>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</si>
  <si>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</si>
  <si>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</si>
  <si>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</si>
  <si>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</si>
  <si>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</si>
  <si>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</si>
  <si>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</si>
  <si>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</si>
  <si>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</si>
  <si>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</si>
  <si>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</si>
  <si>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</si>
  <si>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</si>
  <si>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</si>
  <si>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</si>
  <si>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</si>
  <si>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</si>
  <si>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</si>
  <si>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</si>
  <si>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</si>
  <si>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</si>
  <si>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</si>
  <si>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</si>
  <si>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</si>
  <si>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</si>
  <si>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</si>
  <si>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</si>
  <si>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</si>
  <si>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</si>
  <si>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</si>
  <si>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</si>
  <si>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</si>
  <si>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</si>
  <si>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</si>
  <si>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</si>
  <si>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</si>
  <si>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</si>
  <si>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</si>
  <si>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</si>
  <si>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</si>
  <si>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</si>
  <si>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</si>
  <si>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</si>
  <si>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</si>
  <si>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</si>
  <si>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</si>
  <si>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</si>
  <si>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</si>
  <si>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</si>
  <si>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</si>
  <si>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</si>
  <si>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</si>
  <si>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</si>
  <si>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</si>
  <si>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</si>
  <si>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</si>
  <si>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</si>
  <si>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</si>
  <si>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</si>
  <si>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</si>
  <si>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</si>
  <si>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</si>
  <si>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</si>
  <si>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</si>
  <si>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</si>
  <si>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</si>
  <si>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</si>
  <si>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</si>
  <si>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</si>
  <si>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</si>
  <si>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</si>
  <si>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</si>
  <si>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</si>
  <si>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</si>
  <si>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</si>
  <si>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</si>
  <si>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</si>
  <si>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</si>
  <si>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</si>
  <si>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</si>
  <si>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</si>
  <si>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</si>
  <si>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</si>
  <si>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</si>
  <si>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</si>
  <si>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</si>
  <si>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</si>
  <si>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</si>
  <si>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</si>
  <si>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</si>
  <si>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</si>
  <si>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</si>
  <si>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</si>
  <si>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</si>
  <si>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</si>
  <si>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</si>
  <si>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</si>
  <si>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</si>
  <si>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</si>
  <si>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</si>
  <si>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</si>
  <si>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</si>
  <si>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</si>
  <si>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</si>
  <si>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</si>
  <si>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</si>
  <si>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</si>
  <si>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</si>
  <si>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</si>
  <si>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</si>
  <si>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</si>
  <si>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</si>
  <si>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</si>
  <si>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</si>
  <si>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</si>
  <si>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</si>
  <si>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</si>
  <si>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</si>
  <si>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</si>
  <si>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</si>
  <si>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</si>
  <si>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</si>
  <si>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</si>
  <si>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</si>
  <si>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</si>
  <si>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</si>
  <si>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</si>
  <si>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</si>
  <si>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</si>
  <si>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</si>
  <si>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</si>
  <si>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</si>
  <si>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</si>
  <si>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</si>
  <si>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</si>
  <si>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</si>
  <si>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</si>
  <si>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</si>
  <si>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</si>
  <si>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</si>
  <si>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</si>
  <si>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</si>
  <si>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</si>
  <si>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</si>
  <si>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</si>
  <si>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</si>
  <si>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</si>
  <si>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</si>
  <si>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</si>
  <si>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</si>
  <si>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</si>
  <si>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</si>
  <si>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</si>
  <si>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</si>
  <si>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</si>
  <si>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</si>
  <si>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</si>
  <si>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</si>
  <si>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</si>
  <si>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</si>
  <si>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</si>
  <si>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</si>
  <si>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</si>
  <si>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</si>
  <si>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</si>
  <si>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</si>
  <si>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</si>
  <si>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</si>
  <si>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</si>
  <si>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</si>
  <si>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</si>
  <si>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</si>
  <si>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</si>
  <si>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</si>
  <si>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</si>
  <si>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</si>
  <si>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</si>
  <si>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</si>
  <si>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</si>
  <si>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</si>
  <si>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</si>
  <si>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</si>
  <si>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</si>
  <si>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</si>
  <si>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</si>
  <si>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</si>
  <si>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</si>
  <si>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</si>
  <si>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</si>
  <si>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</si>
  <si>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</si>
  <si>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</si>
  <si>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</si>
  <si>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</si>
  <si>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</si>
  <si>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</si>
  <si>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</si>
  <si>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</si>
  <si>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</si>
  <si>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</si>
  <si>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</si>
  <si>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</si>
  <si>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</si>
  <si>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</si>
  <si>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</si>
  <si>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</si>
  <si>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</si>
  <si>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</si>
  <si>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</si>
  <si>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</si>
  <si>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</si>
  <si>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</si>
  <si>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</si>
  <si>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</si>
  <si>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</si>
  <si>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</si>
  <si>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</si>
  <si>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</si>
  <si>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</si>
  <si>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</si>
  <si>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</si>
  <si>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</si>
  <si>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</si>
  <si>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</si>
  <si>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</si>
  <si>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</si>
  <si>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</si>
  <si>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</si>
  <si>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</si>
  <si>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</si>
  <si>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</si>
  <si>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</si>
  <si>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</si>
  <si>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</si>
  <si>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</si>
  <si>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</si>
  <si>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</si>
  <si>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</si>
  <si>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</si>
  <si>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</si>
  <si>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</si>
  <si>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</si>
  <si>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</si>
  <si>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</si>
  <si>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</si>
  <si>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</si>
  <si>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</si>
  <si>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</si>
  <si>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</si>
  <si>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</si>
  <si>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</si>
  <si>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</si>
  <si>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</si>
  <si>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</si>
  <si>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</si>
  <si>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</si>
  <si>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</si>
  <si>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</si>
  <si>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</si>
  <si>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</si>
  <si>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</si>
  <si>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</si>
  <si>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</si>
  <si>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</si>
  <si>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</si>
  <si>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</si>
  <si>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</si>
  <si>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</si>
  <si>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</si>
  <si>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</si>
  <si>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</si>
  <si>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</si>
  <si>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</si>
  <si>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</si>
  <si>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</si>
  <si>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</si>
  <si>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</si>
  <si>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</si>
  <si>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</si>
  <si>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</si>
  <si>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</si>
  <si>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</si>
  <si>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</si>
  <si>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</si>
  <si>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</si>
  <si>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</si>
  <si>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</si>
  <si>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</si>
  <si>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</si>
  <si>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</si>
  <si>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</si>
  <si>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</si>
  <si>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</si>
  <si>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</si>
  <si>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</si>
  <si>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</si>
  <si>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</si>
  <si>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</si>
  <si>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</si>
  <si>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</si>
  <si>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</si>
  <si>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</si>
  <si>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</si>
  <si>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</si>
  <si>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</si>
  <si>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</si>
  <si>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</si>
  <si>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</si>
  <si>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</si>
  <si>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</si>
  <si>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</si>
  <si>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</si>
  <si>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</si>
  <si>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</si>
  <si>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</si>
  <si>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</si>
  <si>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</si>
  <si>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</si>
  <si>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</si>
  <si>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</si>
  <si>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</si>
  <si>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</si>
  <si>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</si>
  <si>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</si>
  <si>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</si>
  <si>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</si>
  <si>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</si>
  <si>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</si>
  <si>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</si>
  <si>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</si>
  <si>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</si>
  <si>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</si>
  <si>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</si>
  <si>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</si>
  <si>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</si>
  <si>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</si>
  <si>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</si>
  <si>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</si>
  <si>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</si>
  <si>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</si>
  <si>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</si>
  <si>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</si>
  <si>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</si>
  <si>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</si>
  <si>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</si>
  <si>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</si>
  <si>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</si>
  <si>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</si>
  <si>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</si>
  <si>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</si>
  <si>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</si>
  <si>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</si>
  <si>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</si>
  <si>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</si>
  <si>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</si>
  <si>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</si>
  <si>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</si>
  <si>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</si>
  <si>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</si>
  <si>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</si>
  <si>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</si>
  <si>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</si>
  <si>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</si>
  <si>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</si>
  <si>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</si>
  <si>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</si>
  <si>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</si>
  <si>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</si>
  <si>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</si>
  <si>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</si>
  <si>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</si>
  <si>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</si>
  <si>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</si>
  <si>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</si>
  <si>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</si>
  <si>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</si>
  <si>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</si>
  <si>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</si>
  <si>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</si>
  <si>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</si>
  <si>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</si>
  <si>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</si>
  <si>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</si>
  <si>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</si>
  <si>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</si>
  <si>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</si>
  <si>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</si>
  <si>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</si>
  <si>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</si>
  <si>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</si>
  <si>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</si>
  <si>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</si>
  <si>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</si>
  <si>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</si>
  <si>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</si>
  <si>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</si>
  <si>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</si>
  <si>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</si>
  <si>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</si>
  <si>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</si>
  <si>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</si>
  <si>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</si>
  <si>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</si>
  <si>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</si>
  <si>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</si>
  <si>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</si>
  <si>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</si>
  <si>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</si>
  <si>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</si>
  <si>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</si>
  <si>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</si>
  <si>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</si>
  <si>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</si>
  <si>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</si>
  <si>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</si>
  <si>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</si>
  <si>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</si>
  <si>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</si>
  <si>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</si>
  <si>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</si>
  <si>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</si>
  <si>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</si>
  <si>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</si>
  <si>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</si>
  <si>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</si>
  <si>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</si>
  <si>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</si>
  <si>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</si>
  <si>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</si>
  <si>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</si>
  <si>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</si>
  <si>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</si>
  <si>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</si>
  <si>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</si>
  <si>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</si>
  <si>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</si>
  <si>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</si>
  <si>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</si>
  <si>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</si>
  <si>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</si>
  <si>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</si>
  <si>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</si>
  <si>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</si>
  <si>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</si>
  <si>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</si>
  <si>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</si>
  <si>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</si>
  <si>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</si>
  <si>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</si>
  <si>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</si>
  <si>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</si>
  <si>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</si>
  <si>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</si>
  <si>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</si>
  <si>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</si>
  <si>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</si>
  <si>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</si>
  <si>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</si>
  <si>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</si>
  <si>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</si>
  <si>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</si>
  <si>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</si>
  <si>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</si>
  <si>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</si>
  <si>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</si>
  <si>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</si>
  <si>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</si>
  <si>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</si>
  <si>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</si>
  <si>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</si>
  <si>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</si>
  <si>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</si>
  <si>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</si>
  <si>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</si>
  <si>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</si>
  <si>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</si>
  <si>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</si>
  <si>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</si>
  <si>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</si>
  <si>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</si>
  <si>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</si>
  <si>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</si>
  <si>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</si>
  <si>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</si>
  <si>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</si>
  <si>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</si>
  <si>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</si>
  <si>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</si>
  <si>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</si>
  <si>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</si>
  <si>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</si>
  <si>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</si>
  <si>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</si>
  <si>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</si>
  <si>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</si>
  <si>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</si>
  <si>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</si>
  <si>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</si>
  <si>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</si>
  <si>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</si>
  <si>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</si>
  <si>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</si>
  <si>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</si>
  <si>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</si>
  <si>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</si>
  <si>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</si>
  <si>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</si>
  <si>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</si>
  <si>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</si>
  <si>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</si>
  <si>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</si>
  <si>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</si>
  <si>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</si>
  <si>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</si>
  <si>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</si>
  <si>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</si>
  <si>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</si>
  <si>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</si>
  <si>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</si>
  <si>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</si>
  <si>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</si>
  <si>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</si>
  <si>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</si>
  <si>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</si>
  <si>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</si>
  <si>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</si>
  <si>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</si>
  <si>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</si>
  <si>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</si>
  <si>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</si>
  <si>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</si>
  <si>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</si>
  <si>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</si>
  <si>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</si>
  <si>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</si>
  <si>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</si>
  <si>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</si>
  <si>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</si>
  <si>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</si>
  <si>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</si>
  <si>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</si>
  <si>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</si>
  <si>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</si>
  <si>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</si>
  <si>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</si>
  <si>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</si>
  <si>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</si>
  <si>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</si>
  <si>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</si>
  <si>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</si>
  <si>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</si>
  <si>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</si>
  <si>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</si>
  <si>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</si>
  <si>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</si>
  <si>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</si>
  <si>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</si>
  <si>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</si>
  <si>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</si>
  <si>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</si>
  <si>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</si>
  <si>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</si>
  <si>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</si>
  <si>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</si>
  <si>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</si>
  <si>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</si>
  <si>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</si>
  <si>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</si>
  <si>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</si>
  <si>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</si>
  <si>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</si>
  <si>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</si>
  <si>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</si>
  <si>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</si>
  <si>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</si>
  <si>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</si>
  <si>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</si>
  <si>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</si>
  <si>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</si>
  <si>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</si>
  <si>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</si>
  <si>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</si>
  <si>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</si>
  <si>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</si>
  <si>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</si>
  <si>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</si>
  <si>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</si>
  <si>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</si>
  <si>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</si>
  <si>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</si>
  <si>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</si>
  <si>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</si>
  <si>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</si>
  <si>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</si>
  <si>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</si>
  <si>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</si>
  <si>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</si>
  <si>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</si>
  <si>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</si>
  <si>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</si>
  <si>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</si>
  <si>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</si>
  <si>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</si>
  <si>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</si>
  <si>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</si>
  <si>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</si>
  <si>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</si>
  <si>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</si>
  <si>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</si>
  <si>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</si>
  <si>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</si>
  <si>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</si>
  <si>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</si>
  <si>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</si>
  <si>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</si>
  <si>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</si>
  <si>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</si>
  <si>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</si>
  <si>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</si>
  <si>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</si>
  <si>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</si>
  <si>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</si>
  <si>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</si>
  <si>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</si>
  <si>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</si>
  <si>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</si>
  <si>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</si>
  <si>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</si>
  <si>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</si>
  <si>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</si>
  <si>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</si>
  <si>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</si>
  <si>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</si>
  <si>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</si>
  <si>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</si>
  <si>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</si>
  <si>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</si>
  <si>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</si>
  <si>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</si>
  <si>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</si>
  <si>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</si>
  <si>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</si>
  <si>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</si>
  <si>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</si>
  <si>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</si>
  <si>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</si>
  <si>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</si>
  <si>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</si>
  <si>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</si>
  <si>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</si>
  <si>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</si>
  <si>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</si>
  <si>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</si>
  <si>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</si>
  <si>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</si>
  <si>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</si>
  <si>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</si>
  <si>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</si>
  <si>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</si>
  <si>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</si>
  <si>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</si>
  <si>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</si>
  <si>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</si>
  <si>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</si>
  <si>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</si>
  <si>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</si>
  <si>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</si>
  <si>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</si>
  <si>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</si>
  <si>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</si>
  <si>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</si>
  <si>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</si>
  <si>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</si>
  <si>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</si>
  <si>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</si>
  <si>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</si>
  <si>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</si>
  <si>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</si>
  <si>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</si>
  <si>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</si>
  <si>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</si>
  <si>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</si>
  <si>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</si>
  <si>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</si>
  <si>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</si>
  <si>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</si>
  <si>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</si>
  <si>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</si>
  <si>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</si>
  <si>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</si>
  <si>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</si>
  <si>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</si>
  <si>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</si>
  <si>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</si>
  <si>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</si>
  <si>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</si>
  <si>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</si>
  <si>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</si>
  <si>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</si>
  <si>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</si>
  <si>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</si>
  <si>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</si>
  <si>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</si>
  <si>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</si>
  <si>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</si>
  <si>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</si>
  <si>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</si>
  <si>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</si>
  <si>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</si>
  <si>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</si>
  <si>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</si>
  <si>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</si>
  <si>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</si>
  <si>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</si>
  <si>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</si>
  <si>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</si>
  <si>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</si>
  <si>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</si>
  <si>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</si>
  <si>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</si>
  <si>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</si>
  <si>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</si>
  <si>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</si>
  <si>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</si>
  <si>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</si>
  <si>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</si>
  <si>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</si>
  <si>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</si>
  <si>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</si>
  <si>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</si>
  <si>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</si>
  <si>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</si>
  <si>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</si>
  <si>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</si>
  <si>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</si>
  <si>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</si>
  <si>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</si>
  <si>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</si>
  <si>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</si>
  <si>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</si>
  <si>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</si>
  <si>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</si>
  <si>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</si>
  <si>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</si>
  <si>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</si>
  <si>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</si>
  <si>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</si>
  <si>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</si>
  <si>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</si>
  <si>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</si>
  <si>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</si>
  <si>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</si>
  <si>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</si>
  <si>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</si>
  <si>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</si>
  <si>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</si>
  <si>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</si>
  <si>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</si>
  <si>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</si>
  <si>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</si>
  <si>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</si>
  <si>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</si>
  <si>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</si>
  <si>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</si>
  <si>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</si>
  <si>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</si>
  <si>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</si>
  <si>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</si>
  <si>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</si>
  <si>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</si>
  <si>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</si>
  <si>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</si>
  <si>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</si>
  <si>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</si>
  <si>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</si>
  <si>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</si>
  <si>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</si>
  <si>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</si>
  <si>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</si>
  <si>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</si>
  <si>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</si>
  <si>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</si>
  <si>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</si>
  <si>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</si>
  <si>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</si>
  <si>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</si>
  <si>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</si>
  <si>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</si>
  <si>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</si>
  <si>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</si>
  <si>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</si>
  <si>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</si>
  <si>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</si>
  <si>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</si>
  <si>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</si>
  <si>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</si>
  <si>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</si>
  <si>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</si>
  <si>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</si>
  <si>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</si>
  <si>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</si>
  <si>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</si>
  <si>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</si>
  <si>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</si>
  <si>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</si>
  <si>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</si>
  <si>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</si>
  <si>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</si>
  <si>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</si>
  <si>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</si>
  <si>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</si>
  <si>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</si>
  <si>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</si>
  <si>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</si>
  <si>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</si>
  <si>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</si>
  <si>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</si>
  <si>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</si>
  <si>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</si>
  <si>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</si>
  <si>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</si>
  <si>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</si>
  <si>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</si>
  <si>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</si>
  <si>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</si>
  <si>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</si>
  <si>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</si>
  <si>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</si>
  <si>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</si>
  <si>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</si>
  <si>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</si>
  <si>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</si>
  <si>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</si>
  <si>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</si>
  <si>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</si>
  <si>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</si>
  <si>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</si>
  <si>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</si>
  <si>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</si>
  <si>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</si>
  <si>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</si>
  <si>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</si>
  <si>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</si>
  <si>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</si>
  <si>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</si>
  <si>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</si>
  <si>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</si>
  <si>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</si>
  <si>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</si>
  <si>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</si>
  <si>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</si>
  <si>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</si>
  <si>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</si>
  <si>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</si>
  <si>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</si>
  <si>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</si>
  <si>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</si>
  <si>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</si>
  <si>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</si>
  <si>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</si>
  <si>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</si>
  <si>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</si>
  <si>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</si>
  <si>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</si>
  <si>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</si>
  <si>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</si>
  <si>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</si>
  <si>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</si>
  <si>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</si>
  <si>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</si>
  <si>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</si>
  <si>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</si>
  <si>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</si>
  <si>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</si>
  <si>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</si>
  <si>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</si>
  <si>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</si>
  <si>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</si>
  <si>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</si>
  <si>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</si>
  <si>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</si>
  <si>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</si>
  <si>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</si>
  <si>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</si>
  <si>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</si>
  <si>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</si>
  <si>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</si>
  <si>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</si>
  <si>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</si>
  <si>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</si>
  <si>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</si>
  <si>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</si>
  <si>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</si>
  <si>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</si>
  <si>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</si>
  <si>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</si>
  <si>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</si>
  <si>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</si>
  <si>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</si>
  <si>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</si>
  <si>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</si>
  <si>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</si>
  <si>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</si>
  <si>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</si>
  <si>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</si>
  <si>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</si>
  <si>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</si>
  <si>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</si>
  <si>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</si>
  <si>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</si>
  <si>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</si>
  <si>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</si>
  <si>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</si>
  <si>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</si>
  <si>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</si>
  <si>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</si>
  <si>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</si>
  <si>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</si>
  <si>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</si>
  <si>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</si>
  <si>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</si>
  <si>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</si>
  <si>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</si>
  <si>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</si>
  <si>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</si>
  <si>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</si>
  <si>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</si>
  <si>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</si>
  <si>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</si>
  <si>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</si>
  <si>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</si>
  <si>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</si>
  <si>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</si>
  <si>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</si>
  <si>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</si>
  <si>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</si>
  <si>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</si>
  <si>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</si>
  <si>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</si>
  <si>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</si>
  <si>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</si>
  <si>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</si>
  <si>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</si>
  <si>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</si>
  <si>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</si>
  <si>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</si>
  <si>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</si>
  <si>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</si>
  <si>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</si>
  <si>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</si>
  <si>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</si>
  <si>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</si>
  <si>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</si>
  <si>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</si>
  <si>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</si>
  <si>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</si>
  <si>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</si>
  <si>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</si>
  <si>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</si>
  <si>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</si>
  <si>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</si>
  <si>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</si>
  <si>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</si>
  <si>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</si>
  <si>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</si>
  <si>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</si>
  <si>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</si>
  <si>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</si>
  <si>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</si>
  <si>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</si>
  <si>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</si>
  <si>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</si>
  <si>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</si>
  <si>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</si>
  <si>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</si>
  <si>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</si>
  <si>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</si>
  <si>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</si>
  <si>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</si>
  <si>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</si>
  <si>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</si>
  <si>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</si>
  <si>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</si>
  <si>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</si>
  <si>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</si>
  <si>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</si>
  <si>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</si>
  <si>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</si>
  <si>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</si>
  <si>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</si>
  <si>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</si>
  <si>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</si>
  <si>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</si>
  <si>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</si>
  <si>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</si>
  <si>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</si>
  <si>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</si>
  <si>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</si>
  <si>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</si>
  <si>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</si>
  <si>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</si>
  <si>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</si>
  <si>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</si>
  <si>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</si>
  <si>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</si>
  <si>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</si>
  <si>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</si>
  <si>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</si>
  <si>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</si>
  <si>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</si>
  <si>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</si>
  <si>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</si>
  <si>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</si>
  <si>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</si>
  <si>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</si>
  <si>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</si>
  <si>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</si>
  <si>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</si>
  <si>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</si>
  <si>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</si>
  <si>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</si>
  <si>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</si>
  <si>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</si>
  <si>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</si>
  <si>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</si>
  <si>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</si>
  <si>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</si>
  <si>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</si>
  <si>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</si>
  <si>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</si>
  <si>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</si>
  <si>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</si>
  <si>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</si>
  <si>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</si>
  <si>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</si>
  <si>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</si>
  <si>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</si>
  <si>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</si>
  <si>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</si>
  <si>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</si>
  <si>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</si>
  <si>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</si>
  <si>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</si>
  <si>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</si>
  <si>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</si>
  <si>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</si>
  <si>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</si>
  <si>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</si>
  <si>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</si>
  <si>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</si>
  <si>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</si>
  <si>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</si>
  <si>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</si>
  <si>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</si>
  <si>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</si>
  <si>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</si>
  <si>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</si>
  <si>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</si>
  <si>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</si>
  <si>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</si>
  <si>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</si>
  <si>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</si>
  <si>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</si>
  <si>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</si>
  <si>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</si>
  <si>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</si>
  <si>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</si>
  <si>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</si>
  <si>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</si>
  <si>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</si>
  <si>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</si>
  <si>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</si>
  <si>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</si>
  <si>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</si>
  <si>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</si>
  <si>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</si>
  <si>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</si>
  <si>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</si>
  <si>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</si>
  <si>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</si>
  <si>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</si>
  <si>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</si>
  <si>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</si>
  <si>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</si>
  <si>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</si>
  <si>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</si>
  <si>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</si>
  <si>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</si>
  <si>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</si>
  <si>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</si>
  <si>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</si>
  <si>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</si>
  <si>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</si>
  <si>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</si>
  <si>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</si>
  <si>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</si>
  <si>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</si>
  <si>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</si>
  <si>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</si>
  <si>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</si>
  <si>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</si>
  <si>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</si>
  <si>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</si>
  <si>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</si>
  <si>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</si>
  <si>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</si>
  <si>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</si>
  <si>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</si>
  <si>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</si>
  <si>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</si>
  <si>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</si>
  <si>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</si>
  <si>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</si>
  <si>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</si>
  <si>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</si>
  <si>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</si>
  <si>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</si>
  <si>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</si>
  <si>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</si>
  <si>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</si>
  <si>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</si>
  <si>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</si>
  <si>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</si>
  <si>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</si>
  <si>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</si>
  <si>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</si>
  <si>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</si>
  <si>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</si>
  <si>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</si>
  <si>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</si>
  <si>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</si>
  <si>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</si>
  <si>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</si>
  <si>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</si>
  <si>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</si>
  <si>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</si>
  <si>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</si>
  <si>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</si>
  <si>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</si>
  <si>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</si>
  <si>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</si>
  <si>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</si>
  <si>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</si>
  <si>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</si>
  <si>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</si>
  <si>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</si>
  <si>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</si>
  <si>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</si>
  <si>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</si>
  <si>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</si>
  <si>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</si>
  <si>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</si>
  <si>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</si>
  <si>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</si>
  <si>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</si>
  <si>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</si>
  <si>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</si>
  <si>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</si>
  <si>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</si>
  <si>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</si>
  <si>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</si>
  <si>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</si>
  <si>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</si>
  <si>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</si>
  <si>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</si>
  <si>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</si>
  <si>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</si>
  <si>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</si>
  <si>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</si>
  <si>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</si>
  <si>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</si>
  <si>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</si>
  <si>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</si>
  <si>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</si>
  <si>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</si>
  <si>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</si>
  <si>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</si>
  <si>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</si>
  <si>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</si>
  <si>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</si>
  <si>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</si>
  <si>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</si>
  <si>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</si>
  <si>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</si>
  <si>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</si>
  <si>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</si>
  <si>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</si>
  <si>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</si>
  <si>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</si>
  <si>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</si>
  <si>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</si>
  <si>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</si>
  <si>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</si>
  <si>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</si>
  <si>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</si>
  <si>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</si>
  <si>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</si>
  <si>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</si>
  <si>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</si>
  <si>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</si>
  <si>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</si>
  <si>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</si>
  <si>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</si>
  <si>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</si>
  <si>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</si>
  <si>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</si>
  <si>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</si>
  <si>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</si>
  <si>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</si>
  <si>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</si>
  <si>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</si>
  <si>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</si>
  <si>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</si>
  <si>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</si>
  <si>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</si>
  <si>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</si>
  <si>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</si>
  <si>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</si>
  <si>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</si>
  <si>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</si>
  <si>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</si>
  <si>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</si>
  <si>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</si>
  <si>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</si>
  <si>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</si>
  <si>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</si>
  <si>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</si>
  <si>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</si>
  <si>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</si>
  <si>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</si>
  <si>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</si>
  <si>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</si>
  <si>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</si>
  <si>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</si>
  <si>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</si>
  <si>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</si>
  <si>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</si>
  <si>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</si>
  <si>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</si>
  <si>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</si>
  <si>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</si>
  <si>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</si>
  <si>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</si>
  <si>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</si>
  <si>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</si>
  <si>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</si>
  <si>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</si>
  <si>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</si>
  <si>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</si>
  <si>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</si>
  <si>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</si>
  <si>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</si>
  <si>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</si>
  <si>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</si>
  <si>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</si>
  <si>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</si>
  <si>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</si>
  <si>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</si>
  <si>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</si>
  <si>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</si>
  <si>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</si>
  <si>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</si>
  <si>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</si>
  <si>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</si>
  <si>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</si>
  <si>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</si>
  <si>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</si>
  <si>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</si>
  <si>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</si>
  <si>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</si>
  <si>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</si>
  <si>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</si>
  <si>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</si>
  <si>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</si>
  <si>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</si>
  <si>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</si>
  <si>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</si>
  <si>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</si>
  <si>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</si>
  <si>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</si>
  <si>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</si>
  <si>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</si>
  <si>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</si>
  <si>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</si>
  <si>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</si>
  <si>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</si>
  <si>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</si>
  <si>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</si>
  <si>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</si>
  <si>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</si>
  <si>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</si>
  <si>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</si>
  <si>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</si>
  <si>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</si>
  <si>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</si>
  <si>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</si>
  <si>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</si>
  <si>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</si>
  <si>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</si>
  <si>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</si>
  <si>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</si>
  <si>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</si>
  <si>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</si>
  <si>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</si>
  <si>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</si>
  <si>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</si>
  <si>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</si>
  <si>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</si>
  <si>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</si>
  <si>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</si>
  <si>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</si>
  <si>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</si>
  <si>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</si>
  <si>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</si>
  <si>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</si>
  <si>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</si>
  <si>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</si>
  <si>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</si>
  <si>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</si>
  <si>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</si>
  <si>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</si>
  <si>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</si>
  <si>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</si>
  <si>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</si>
  <si>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</si>
  <si>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</si>
  <si>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</si>
  <si>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</si>
  <si>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</si>
  <si>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</si>
  <si>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</si>
  <si>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</si>
  <si>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</si>
  <si>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</si>
  <si>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</si>
  <si>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</si>
  <si>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</si>
  <si>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</si>
  <si>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</si>
  <si>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</si>
  <si>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</si>
  <si>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</si>
  <si>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</si>
  <si>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</si>
  <si>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</si>
  <si>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</si>
  <si>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</si>
  <si>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</si>
  <si>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</si>
  <si>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</si>
  <si>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</si>
  <si>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</si>
  <si>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</si>
  <si>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</si>
  <si>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</si>
  <si>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</si>
  <si>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</si>
  <si>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</si>
  <si>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</si>
  <si>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</si>
  <si>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</si>
  <si>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</si>
  <si>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</si>
  <si>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</si>
  <si>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</si>
  <si>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</si>
  <si>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</si>
  <si>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</si>
  <si>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</si>
  <si>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</si>
  <si>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</si>
  <si>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</si>
  <si>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</si>
  <si>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</si>
  <si>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</si>
  <si>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</si>
  <si>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</si>
  <si>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</si>
  <si>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</si>
  <si>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</si>
  <si>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</si>
  <si>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</si>
  <si>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</si>
  <si>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</si>
  <si>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</si>
  <si>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</si>
  <si>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</si>
  <si>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</si>
  <si>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</si>
  <si>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</si>
  <si>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</si>
  <si>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</si>
  <si>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</si>
  <si>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</si>
  <si>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</si>
  <si>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</si>
  <si>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</si>
  <si>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</si>
  <si>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</si>
  <si>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</si>
  <si>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</si>
  <si>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</si>
  <si>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</si>
  <si>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</si>
  <si>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</si>
  <si>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</si>
  <si>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</si>
  <si>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</si>
  <si>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</si>
  <si>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</si>
  <si>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</si>
  <si>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</si>
  <si>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</si>
  <si>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</si>
  <si>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</si>
  <si>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</si>
  <si>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</si>
  <si>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</si>
  <si>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</si>
  <si>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</si>
  <si>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</si>
  <si>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</si>
  <si>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</si>
  <si>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</si>
  <si>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</si>
  <si>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</si>
  <si>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</si>
  <si>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</si>
  <si>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</si>
  <si>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</si>
  <si>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</si>
  <si>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</si>
  <si>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</si>
  <si>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</si>
  <si>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</si>
  <si>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</si>
  <si>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</si>
  <si>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</si>
  <si>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</si>
  <si>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</si>
  <si>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</si>
  <si>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</si>
  <si>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</si>
  <si>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</si>
  <si>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</si>
  <si>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</si>
  <si>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</si>
  <si>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</si>
  <si>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</si>
  <si>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</si>
  <si>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</si>
  <si>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</si>
  <si>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</si>
  <si>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</si>
  <si>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</si>
  <si>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</si>
  <si>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</si>
  <si>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</si>
  <si>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</si>
  <si>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</si>
  <si>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</si>
  <si>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</si>
  <si>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</si>
  <si>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</si>
  <si>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</si>
  <si>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</si>
  <si>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</si>
  <si>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</si>
  <si>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</si>
  <si>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</si>
  <si>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</si>
  <si>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</si>
  <si>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</si>
  <si>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</si>
  <si>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</si>
  <si>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</si>
  <si>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</si>
  <si>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</si>
  <si>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</si>
  <si>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</si>
  <si>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</si>
  <si>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</si>
  <si>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</si>
  <si>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</si>
  <si>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</si>
  <si>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</si>
  <si>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</si>
  <si>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</si>
  <si>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</si>
  <si>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</si>
  <si>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</si>
  <si>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</si>
  <si>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</si>
  <si>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</si>
  <si>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</si>
  <si>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</si>
  <si>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</si>
  <si>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</si>
  <si>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</si>
  <si>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</si>
  <si>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</si>
  <si>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</si>
  <si>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</si>
  <si>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</si>
  <si>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</si>
  <si>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</si>
  <si>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</si>
  <si>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</si>
  <si>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</si>
  <si>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</si>
  <si>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</si>
  <si>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</si>
  <si>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</si>
  <si>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</si>
  <si>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</si>
  <si>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</si>
  <si>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</si>
  <si>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</si>
  <si>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</si>
  <si>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</si>
  <si>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</si>
  <si>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</si>
  <si>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</si>
  <si>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</si>
  <si>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</si>
  <si>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</si>
  <si>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</si>
  <si>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</si>
  <si>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</si>
  <si>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</si>
  <si>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</si>
  <si>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</si>
  <si>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</si>
  <si>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</si>
  <si>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</si>
  <si>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</si>
  <si>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</si>
  <si>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</si>
  <si>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</si>
  <si>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</si>
  <si>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</si>
  <si>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</si>
  <si>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</si>
  <si>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</si>
  <si>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</si>
  <si>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</si>
  <si>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</si>
  <si>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</si>
  <si>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</si>
  <si>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</si>
  <si>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</si>
  <si>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</si>
  <si>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</si>
  <si>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</si>
  <si>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</si>
  <si>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</si>
  <si>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</si>
  <si>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</si>
  <si>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</si>
  <si>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</si>
  <si>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</si>
  <si>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</si>
  <si>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</si>
  <si>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</si>
  <si>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</si>
  <si>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</si>
  <si>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</si>
  <si>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</si>
  <si>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</si>
  <si>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</si>
  <si>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</si>
  <si>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</si>
  <si>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</si>
  <si>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</si>
  <si>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</si>
  <si>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</si>
  <si>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</si>
  <si>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</si>
  <si>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</si>
  <si>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</si>
  <si>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</si>
  <si>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</si>
  <si>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</si>
  <si>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</si>
  <si>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</si>
  <si>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</si>
  <si>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</si>
  <si>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</si>
  <si>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</si>
  <si>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</si>
  <si>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</si>
  <si>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</si>
  <si>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</si>
  <si>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</si>
  <si>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</si>
  <si>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</si>
  <si>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</si>
  <si>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</si>
  <si>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</si>
  <si>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</si>
  <si>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</si>
  <si>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</si>
  <si>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</si>
  <si>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</si>
  <si>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</si>
  <si>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</si>
  <si>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</si>
  <si>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</si>
  <si>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</si>
  <si>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</si>
  <si>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</si>
  <si>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</si>
  <si>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</si>
  <si>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</si>
  <si>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</si>
  <si>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</si>
  <si>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</si>
  <si>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</si>
  <si>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</si>
  <si>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</si>
  <si>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</si>
  <si>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</si>
  <si>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</si>
  <si>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</si>
  <si>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</si>
  <si>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</si>
  <si>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</si>
  <si>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</si>
  <si>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</si>
  <si>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</si>
  <si>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</si>
  <si>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</si>
  <si>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</si>
  <si>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</si>
  <si>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</si>
  <si>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</si>
  <si>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</si>
  <si>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</si>
  <si>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</si>
  <si>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</si>
  <si>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</si>
  <si>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</si>
  <si>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</si>
  <si>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</si>
  <si>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</si>
  <si>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</si>
  <si>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</si>
  <si>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</si>
  <si>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</si>
  <si>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</si>
  <si>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</si>
  <si>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</si>
  <si>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</si>
  <si>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</si>
  <si>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</si>
  <si>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</si>
  <si>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</si>
  <si>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</si>
  <si>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</si>
  <si>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</si>
  <si>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</si>
  <si>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</si>
  <si>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</si>
  <si>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</si>
  <si>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</si>
  <si>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</si>
  <si>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</si>
  <si>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</si>
  <si>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</si>
  <si>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</si>
  <si>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</si>
  <si>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</si>
  <si>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</si>
  <si>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</si>
  <si>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</si>
  <si>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</si>
  <si>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</si>
  <si>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</si>
  <si>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</si>
  <si>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</si>
  <si>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</si>
  <si>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</si>
  <si>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</si>
  <si>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</si>
  <si>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</si>
  <si>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</si>
  <si>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</si>
  <si>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</si>
  <si>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</si>
  <si>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</si>
  <si>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</si>
  <si>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</si>
  <si>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</si>
  <si>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</si>
  <si>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</si>
  <si>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</si>
  <si>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</si>
  <si>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</si>
  <si>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</si>
  <si>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</si>
  <si>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</si>
  <si>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</si>
  <si>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</si>
  <si>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</si>
  <si>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</si>
  <si>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</si>
  <si>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</si>
  <si>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</si>
  <si>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</si>
  <si>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</si>
  <si>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</si>
  <si>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</si>
  <si>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</si>
  <si>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</si>
  <si>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</si>
  <si>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</si>
  <si>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</si>
  <si>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</si>
  <si>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</si>
  <si>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</si>
  <si>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</si>
  <si>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</si>
  <si>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</si>
  <si>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</si>
  <si>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</si>
  <si>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</si>
  <si>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</si>
  <si>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</si>
  <si>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</si>
  <si>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</si>
  <si>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</si>
  <si>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</si>
  <si>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</si>
  <si>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</si>
  <si>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</si>
  <si>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</si>
  <si>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</si>
  <si>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</si>
  <si>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</si>
  <si>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</si>
  <si>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</si>
  <si>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</si>
  <si>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</si>
  <si>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</si>
  <si>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</si>
  <si>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</si>
  <si>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</si>
  <si>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</si>
  <si>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</si>
  <si>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</si>
  <si>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</si>
  <si>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</si>
  <si>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</si>
  <si>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</si>
  <si>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</si>
  <si>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</si>
  <si>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</si>
  <si>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</si>
  <si>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</si>
  <si>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</si>
  <si>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</si>
  <si>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</si>
  <si>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</si>
  <si>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</si>
  <si>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</si>
  <si>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</si>
  <si>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</si>
  <si>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</si>
  <si>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</si>
  <si>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</si>
  <si>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</si>
  <si>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</si>
  <si>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</si>
  <si>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</si>
  <si>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</si>
  <si>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</si>
  <si>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</si>
  <si>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</si>
  <si>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</si>
  <si>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</si>
  <si>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</si>
  <si>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</si>
  <si>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</si>
  <si>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</si>
  <si>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</si>
  <si>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</si>
  <si>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</si>
  <si>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</si>
  <si>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</si>
  <si>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</si>
  <si>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</si>
  <si>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</si>
  <si>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</si>
  <si>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</si>
  <si>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</si>
  <si>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</si>
  <si>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</si>
  <si>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</si>
  <si>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</si>
  <si>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</si>
  <si>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</si>
  <si>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</si>
  <si>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</si>
  <si>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</si>
  <si>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</si>
  <si>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</si>
  <si>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</si>
  <si>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</si>
  <si>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</si>
  <si>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</si>
  <si>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</si>
  <si>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</si>
  <si>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</si>
  <si>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</si>
  <si>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</si>
  <si>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</si>
  <si>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</si>
  <si>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</si>
  <si>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</si>
  <si>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</si>
  <si>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</si>
  <si>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</si>
  <si>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</si>
  <si>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</si>
  <si>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</si>
  <si>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</si>
  <si>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</si>
  <si>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</si>
  <si>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</si>
  <si>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</si>
  <si>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</si>
  <si>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</si>
  <si>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</si>
  <si>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</si>
  <si>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</si>
  <si>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</si>
  <si>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</si>
  <si>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</si>
  <si>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</si>
  <si>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</si>
  <si>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</si>
  <si>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</si>
  <si>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</si>
  <si>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</si>
  <si>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</si>
  <si>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</si>
  <si>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</si>
  <si>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</si>
  <si>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</si>
  <si>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</si>
  <si>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</si>
  <si>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</si>
  <si>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</si>
  <si>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</si>
  <si>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</si>
  <si>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</si>
  <si>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</si>
  <si>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</si>
  <si>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</si>
  <si>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</si>
  <si>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</si>
  <si>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</si>
  <si>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</si>
  <si>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</si>
  <si>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</si>
  <si>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</si>
  <si>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</si>
  <si>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</si>
  <si>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</si>
  <si>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</si>
  <si>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</si>
  <si>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</si>
  <si>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</si>
  <si>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</si>
  <si>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</si>
  <si>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</si>
  <si>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</si>
  <si>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</si>
  <si>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</si>
  <si>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</si>
  <si>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</si>
  <si>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</si>
  <si>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</si>
  <si>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</si>
  <si>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</si>
  <si>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</si>
  <si>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</si>
  <si>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</si>
  <si>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</si>
  <si>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</si>
  <si>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</si>
  <si>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</si>
  <si>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</si>
  <si>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</si>
  <si>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</si>
  <si>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</si>
  <si>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</si>
  <si>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</si>
  <si>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</si>
  <si>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</si>
  <si>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</si>
  <si>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</si>
  <si>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</si>
  <si>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</si>
  <si>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</si>
  <si>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</si>
  <si>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</si>
  <si>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</si>
  <si>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</si>
  <si>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</si>
  <si>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</si>
  <si>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</si>
  <si>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</si>
  <si>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</si>
  <si>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</si>
  <si>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</si>
  <si>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</si>
  <si>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</si>
  <si>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</si>
  <si>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</si>
  <si>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</si>
  <si>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</si>
  <si>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</si>
  <si>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</si>
  <si>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</si>
  <si>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</si>
  <si>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</si>
  <si>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</si>
  <si>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</si>
  <si>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</si>
  <si>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</si>
  <si>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</si>
  <si>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</si>
  <si>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</si>
  <si>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</si>
  <si>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</si>
  <si>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</si>
  <si>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</si>
  <si>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</si>
  <si>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</si>
  <si>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</si>
  <si>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</si>
  <si>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</si>
  <si>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</si>
  <si>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</si>
  <si>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</si>
  <si>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</si>
  <si>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</si>
  <si>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</si>
  <si>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</si>
  <si>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</si>
  <si>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</si>
  <si>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</si>
  <si>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</si>
  <si>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</si>
  <si>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</si>
  <si>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</si>
  <si>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</si>
  <si>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</si>
  <si>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</si>
  <si>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</si>
  <si>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</si>
  <si>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</si>
  <si>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</si>
  <si>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</si>
  <si>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</si>
  <si>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</si>
  <si>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</si>
  <si>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</si>
  <si>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</si>
  <si>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</si>
  <si>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</si>
  <si>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</si>
  <si>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</si>
  <si>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</si>
  <si>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</si>
  <si>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</si>
  <si>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</si>
  <si>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</si>
  <si>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</si>
  <si>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</si>
  <si>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</si>
  <si>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</si>
  <si>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</si>
  <si>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</si>
  <si>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</si>
  <si>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</si>
  <si>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</si>
  <si>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</si>
  <si>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</si>
  <si>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</si>
  <si>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</si>
  <si>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</si>
  <si>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</si>
  <si>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</si>
  <si>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</si>
  <si>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</si>
  <si>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</si>
  <si>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</si>
  <si>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</si>
  <si>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</si>
  <si>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</si>
  <si>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</si>
  <si>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</si>
  <si>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</si>
  <si>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</si>
  <si>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</si>
  <si>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</si>
  <si>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</si>
  <si>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</si>
  <si>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</si>
  <si>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</si>
  <si>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</si>
  <si>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</si>
  <si>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</si>
  <si>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</si>
  <si>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</si>
  <si>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</si>
  <si>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</si>
  <si>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</si>
  <si>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</si>
  <si>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</si>
  <si>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</si>
  <si>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</si>
  <si>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</si>
  <si>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</si>
  <si>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</si>
  <si>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</si>
  <si>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</si>
  <si>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</si>
  <si>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</si>
  <si>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</si>
  <si>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</si>
  <si>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</si>
  <si>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</si>
  <si>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</si>
  <si>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</si>
  <si>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</si>
  <si>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</si>
  <si>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</si>
  <si>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</si>
  <si>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</si>
  <si>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</si>
  <si>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</si>
  <si>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</si>
  <si>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</si>
  <si>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</si>
  <si>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</si>
  <si>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</si>
  <si>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</si>
  <si>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</si>
  <si>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</si>
  <si>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</si>
  <si>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</si>
  <si>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</si>
  <si>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</si>
  <si>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</si>
  <si>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</si>
  <si>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</si>
  <si>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</si>
  <si>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</si>
  <si>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</si>
  <si>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</si>
  <si>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</si>
  <si>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</si>
  <si>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</si>
  <si>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</si>
  <si>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</si>
  <si>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</si>
  <si>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</si>
  <si>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</si>
  <si>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</si>
  <si>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</si>
  <si>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</si>
  <si>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</si>
  <si>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</si>
  <si>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</si>
  <si>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</si>
  <si>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</si>
  <si>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</si>
  <si>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</si>
  <si>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</si>
  <si>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</si>
  <si>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</si>
  <si>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</si>
  <si>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</si>
  <si>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</si>
  <si>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</si>
  <si>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</si>
  <si>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</si>
  <si>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</si>
  <si>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</si>
  <si>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</si>
  <si>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</si>
  <si>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</si>
  <si>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</si>
  <si>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</si>
  <si>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</si>
  <si>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</si>
  <si>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</si>
  <si>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</si>
  <si>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</si>
  <si>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</si>
  <si>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</si>
  <si>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</si>
  <si>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</si>
  <si>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</si>
  <si>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</si>
  <si>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</si>
  <si>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</si>
  <si>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</si>
  <si>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</si>
  <si>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</si>
  <si>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</si>
  <si>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</si>
  <si>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</si>
  <si>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</si>
  <si>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</si>
  <si>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</si>
  <si>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</si>
  <si>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</si>
  <si>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</si>
  <si>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</si>
  <si>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</si>
  <si>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</si>
  <si>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</si>
  <si>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</si>
  <si>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</si>
  <si>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</si>
  <si>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</si>
  <si>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</si>
  <si>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</si>
  <si>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</si>
  <si>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</si>
  <si>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</si>
  <si>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</si>
  <si>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</si>
  <si>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</si>
  <si>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</si>
  <si>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</si>
  <si>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</si>
  <si>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</si>
  <si>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</si>
  <si>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</si>
  <si>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</si>
  <si>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</si>
  <si>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</si>
  <si>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</si>
  <si>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</si>
  <si>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</si>
  <si>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</si>
  <si>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</si>
  <si>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</si>
  <si>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</si>
  <si>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</si>
  <si>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</si>
  <si>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</si>
  <si>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</si>
  <si>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</si>
  <si>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</si>
  <si>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</si>
  <si>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</si>
  <si>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</si>
  <si>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</si>
  <si>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</si>
  <si>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</si>
  <si>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</si>
  <si>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</si>
  <si>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</si>
  <si>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</si>
  <si>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</si>
  <si>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</si>
  <si>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</si>
  <si>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</si>
  <si>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</si>
  <si>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</si>
  <si>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</si>
  <si>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</si>
  <si>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</si>
  <si>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</si>
  <si>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</si>
  <si>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</si>
  <si>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</si>
  <si>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</si>
  <si>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</si>
  <si>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</si>
  <si>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</si>
  <si>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</si>
  <si>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</si>
  <si>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</si>
  <si>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</si>
  <si>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</si>
  <si>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</si>
  <si>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</si>
  <si>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</si>
  <si>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</si>
  <si>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</si>
  <si>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</si>
  <si>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</si>
  <si>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</si>
  <si>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</si>
  <si>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</si>
  <si>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</si>
  <si>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</si>
  <si>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</si>
  <si>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</si>
  <si>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</si>
  <si>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</si>
  <si>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</si>
  <si>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</si>
  <si>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</si>
  <si>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</si>
  <si>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</si>
  <si>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</si>
  <si>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</si>
  <si>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</si>
  <si>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</si>
  <si>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</si>
  <si>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</si>
  <si>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</si>
  <si>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</si>
  <si>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</si>
  <si>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</si>
  <si>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</si>
  <si>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</si>
  <si>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</si>
  <si>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</si>
  <si>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</si>
  <si>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</si>
  <si>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</si>
  <si>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</si>
  <si>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</si>
  <si>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</si>
  <si>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</si>
  <si>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</si>
  <si>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</si>
  <si>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</si>
  <si>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</si>
  <si>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</si>
  <si>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</si>
  <si>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</si>
  <si>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</si>
  <si>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</si>
  <si>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</si>
  <si>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</si>
  <si>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</si>
  <si>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</si>
  <si>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</si>
  <si>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</si>
  <si>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</si>
  <si>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</si>
  <si>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</si>
  <si>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</si>
  <si>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</si>
  <si>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</si>
  <si>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</si>
  <si>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</si>
  <si>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</si>
  <si>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</si>
  <si>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</si>
  <si>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</si>
  <si>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</si>
  <si>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</si>
  <si>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</si>
  <si>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</si>
  <si>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</si>
  <si>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</si>
  <si>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</si>
  <si>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</si>
  <si>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</si>
  <si>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</si>
  <si>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</si>
  <si>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</si>
  <si>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</si>
  <si>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</si>
  <si>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</si>
  <si>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</si>
  <si>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</si>
  <si>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</si>
  <si>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</si>
  <si>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</si>
  <si>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</si>
  <si>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</si>
  <si>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</si>
  <si>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</si>
  <si>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</si>
  <si>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</si>
  <si>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</si>
  <si>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</si>
  <si>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</si>
  <si>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</si>
  <si>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</si>
  <si>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</si>
  <si>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</si>
  <si>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</si>
  <si>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</si>
  <si>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</si>
  <si>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</si>
  <si>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</si>
  <si>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</si>
  <si>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</si>
  <si>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</si>
  <si>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</si>
  <si>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</si>
  <si>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</si>
  <si>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</si>
  <si>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</si>
  <si>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</si>
  <si>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</si>
  <si>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</si>
  <si>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</si>
  <si>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</si>
  <si>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</si>
  <si>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</si>
  <si>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</si>
  <si>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</si>
  <si>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</si>
  <si>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</si>
  <si>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</si>
  <si>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</si>
  <si>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</si>
  <si>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</si>
  <si>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</si>
  <si>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</si>
  <si>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</si>
  <si>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</si>
  <si>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</si>
  <si>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</si>
  <si>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</si>
  <si>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</si>
  <si>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</si>
  <si>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</si>
  <si>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</si>
  <si>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</si>
  <si>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</si>
  <si>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</si>
  <si>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</si>
  <si>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</si>
  <si>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</si>
  <si>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</si>
  <si>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</si>
  <si>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</si>
  <si>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</si>
  <si>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</si>
  <si>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</si>
  <si>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</si>
  <si>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</si>
  <si>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</si>
  <si>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</si>
  <si>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</si>
  <si>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</si>
  <si>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</si>
  <si>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</si>
  <si>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</si>
  <si>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</si>
  <si>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</si>
  <si>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</si>
  <si>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</si>
  <si>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</si>
  <si>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</si>
  <si>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</si>
  <si>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</si>
  <si>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</si>
  <si>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</si>
  <si>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</si>
  <si>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</si>
  <si>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</si>
  <si>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</si>
  <si>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</si>
  <si>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</si>
  <si>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</si>
  <si>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</si>
  <si>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</si>
  <si>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</si>
  <si>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</si>
  <si>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</si>
  <si>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</si>
  <si>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</si>
  <si>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</si>
  <si>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</si>
  <si>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</si>
  <si>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</si>
  <si>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</si>
  <si>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</si>
  <si>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</si>
  <si>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</si>
  <si>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</si>
  <si>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</si>
  <si>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</si>
  <si>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</si>
  <si>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</si>
  <si>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</si>
  <si>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</si>
  <si>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</si>
  <si>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</si>
  <si>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</si>
  <si>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</si>
  <si>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</si>
  <si>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</si>
  <si>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</si>
  <si>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</si>
  <si>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</si>
  <si>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</si>
  <si>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</si>
  <si>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</si>
  <si>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</si>
  <si>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</si>
  <si>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</si>
  <si>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</si>
  <si>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</si>
  <si>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</si>
  <si>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</si>
  <si>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</si>
  <si>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</si>
  <si>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</si>
  <si>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</si>
  <si>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</si>
  <si>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</si>
  <si>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</si>
  <si>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</si>
  <si>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</si>
  <si>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</si>
  <si>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</si>
  <si>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</si>
  <si>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</si>
  <si>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</si>
  <si>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</si>
  <si>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</si>
  <si>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</si>
  <si>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</si>
  <si>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</si>
  <si>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</si>
  <si>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</si>
  <si>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</si>
  <si>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</si>
  <si>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</si>
  <si>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</si>
  <si>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</si>
  <si>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</si>
  <si>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</si>
  <si>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</si>
  <si>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</si>
  <si>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</si>
  <si>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</si>
  <si>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</si>
  <si>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</si>
  <si>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</si>
  <si>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</si>
  <si>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</si>
  <si>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</si>
  <si>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</si>
  <si>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</si>
  <si>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</si>
  <si>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</si>
  <si>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</si>
  <si>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</si>
  <si>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</si>
  <si>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</si>
  <si>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</si>
  <si>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</si>
  <si>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</si>
  <si>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</si>
  <si>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</si>
  <si>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</si>
  <si>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</si>
  <si>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</si>
  <si>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</si>
  <si>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</si>
  <si>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</si>
  <si>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</si>
  <si>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</si>
  <si>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</si>
  <si>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</si>
  <si>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</si>
  <si>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</si>
  <si>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</si>
  <si>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</si>
  <si>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</si>
  <si>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</si>
  <si>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</si>
  <si>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</si>
  <si>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</si>
  <si>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</si>
  <si>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</si>
  <si>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</si>
  <si>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</si>
  <si>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</si>
  <si>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</si>
  <si>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</si>
  <si>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</si>
  <si>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</si>
  <si>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</si>
  <si>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</si>
  <si>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</si>
  <si>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</si>
  <si>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</si>
  <si>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</si>
  <si>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</si>
  <si>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</si>
  <si>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</si>
  <si>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</si>
  <si>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</si>
  <si>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</si>
  <si>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</si>
  <si>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</si>
  <si>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</si>
  <si>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</si>
  <si>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</si>
  <si>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</si>
  <si>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</si>
  <si>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</si>
  <si>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</si>
  <si>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</si>
  <si>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</si>
  <si>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</si>
  <si>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</si>
  <si>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</si>
  <si>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</si>
  <si>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</si>
  <si>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</si>
  <si>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</si>
  <si>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</si>
  <si>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</si>
  <si>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</si>
  <si>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</si>
  <si>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</si>
  <si>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</si>
  <si>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</si>
  <si>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</si>
  <si>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</si>
  <si>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</si>
  <si>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</si>
  <si>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</si>
  <si>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</si>
  <si>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</si>
  <si>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</si>
  <si>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</si>
  <si>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</si>
  <si>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</si>
  <si>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</si>
  <si>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</si>
  <si>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</si>
  <si>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</si>
  <si>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</si>
  <si>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</si>
  <si>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</si>
  <si>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</si>
  <si>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</si>
  <si>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</si>
  <si>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</si>
  <si>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</si>
  <si>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</si>
  <si>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</si>
  <si>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</si>
  <si>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</si>
  <si>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</si>
  <si>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</si>
  <si>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</si>
  <si>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</si>
  <si>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</si>
  <si>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</si>
  <si>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</si>
  <si>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</si>
  <si>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</si>
  <si>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</si>
  <si>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</si>
  <si>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</si>
  <si>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</si>
  <si>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</si>
  <si>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</si>
  <si>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</si>
  <si>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</si>
  <si>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</si>
  <si>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</si>
  <si>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</si>
  <si>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</si>
  <si>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</si>
  <si>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</si>
  <si>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</si>
  <si>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</si>
  <si>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</si>
  <si>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</si>
  <si>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</si>
  <si>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</si>
  <si>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</si>
  <si>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</si>
  <si>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</si>
  <si>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</si>
  <si>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</si>
  <si>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</si>
  <si>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</si>
  <si>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</si>
  <si>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</si>
  <si>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</si>
  <si>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</si>
  <si>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</si>
  <si>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</si>
  <si>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</si>
  <si>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</si>
  <si>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</si>
  <si>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</si>
  <si>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</si>
  <si>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</si>
  <si>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</si>
  <si>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</si>
  <si>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</si>
  <si>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</si>
  <si>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</si>
  <si>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</si>
  <si>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</si>
  <si>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</si>
  <si>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</si>
  <si>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</si>
  <si>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</si>
  <si>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</si>
  <si>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</si>
  <si>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</si>
  <si>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</si>
  <si>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</si>
  <si>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</si>
  <si>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</si>
  <si>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</si>
  <si>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</si>
  <si>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</si>
  <si>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</si>
  <si>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</si>
  <si>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</si>
  <si>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</si>
  <si>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</si>
  <si>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</si>
  <si>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</si>
  <si>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</si>
  <si>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</si>
  <si>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</si>
  <si>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</si>
  <si>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</si>
  <si>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</si>
  <si>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</si>
  <si>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</si>
  <si>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</si>
  <si>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</si>
  <si>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</si>
  <si>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</si>
  <si>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</si>
  <si>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</si>
  <si>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</si>
  <si>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</si>
  <si>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</si>
  <si>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</si>
  <si>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</si>
  <si>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</si>
  <si>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</si>
  <si>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</si>
  <si>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</si>
  <si>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</si>
  <si>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</si>
  <si>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</si>
  <si>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</si>
  <si>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</si>
  <si>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</si>
  <si>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</si>
  <si>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</si>
  <si>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</si>
  <si>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</si>
  <si>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</si>
  <si>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</si>
  <si>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</si>
  <si>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</si>
  <si>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</si>
  <si>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</si>
  <si>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</si>
  <si>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</si>
  <si>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</si>
  <si>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</si>
  <si>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</si>
  <si>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</si>
  <si>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</si>
  <si>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</si>
  <si>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</si>
  <si>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</si>
  <si>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</si>
  <si>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</si>
  <si>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</si>
  <si>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</si>
  <si>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</si>
  <si>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</si>
  <si>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</si>
  <si>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</si>
  <si>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</si>
  <si>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</si>
  <si>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</si>
  <si>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</si>
  <si>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</si>
  <si>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</si>
  <si>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</si>
  <si>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</si>
  <si>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</si>
  <si>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</si>
  <si>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</si>
  <si>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</si>
  <si>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</si>
  <si>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</si>
  <si>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</si>
  <si>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</si>
  <si>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</si>
  <si>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</si>
  <si>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</si>
  <si>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</si>
  <si>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</si>
  <si>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</si>
  <si>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</si>
  <si>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</si>
  <si>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</si>
  <si>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</si>
  <si>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</si>
  <si>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</si>
  <si>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</si>
  <si>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</si>
  <si>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</si>
  <si>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</si>
  <si>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</si>
  <si>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</si>
  <si>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</si>
  <si>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</si>
  <si>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</si>
  <si>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</si>
  <si>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</si>
  <si>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</si>
  <si>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</si>
  <si>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</si>
  <si>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</si>
  <si>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</si>
  <si>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</si>
  <si>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</si>
  <si>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</si>
  <si>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</si>
  <si>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</si>
  <si>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</si>
  <si>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</si>
  <si>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</si>
  <si>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</si>
  <si>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</si>
  <si>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</si>
  <si>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</si>
  <si>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</si>
  <si>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</si>
  <si>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</si>
  <si>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</si>
  <si>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</si>
  <si>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</si>
  <si>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</si>
  <si>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</si>
  <si>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</si>
  <si>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</si>
  <si>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</si>
  <si>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</si>
  <si>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</si>
  <si>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</si>
  <si>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</si>
  <si>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</si>
  <si>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</si>
  <si>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</si>
  <si>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</si>
  <si>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</si>
  <si>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</si>
  <si>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</si>
  <si>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</si>
  <si>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</si>
  <si>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</si>
  <si>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</si>
  <si>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</si>
  <si>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</si>
  <si>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</si>
  <si>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</si>
  <si>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</si>
  <si>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</si>
  <si>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</si>
  <si>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</si>
  <si>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</si>
  <si>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</si>
  <si>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</si>
  <si>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</si>
  <si>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</si>
  <si>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</si>
  <si>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</si>
  <si>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</si>
  <si>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</si>
  <si>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</si>
  <si>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</si>
  <si>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</si>
  <si>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</si>
  <si>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</si>
  <si>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</si>
  <si>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</si>
  <si>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</si>
  <si>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</si>
  <si>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</si>
  <si>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</si>
  <si>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</si>
  <si>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</si>
  <si>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</si>
  <si>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</si>
  <si>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</si>
  <si>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</si>
  <si>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</si>
  <si>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</si>
  <si>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</si>
  <si>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</si>
  <si>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</si>
  <si>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</si>
  <si>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</si>
  <si>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</si>
  <si>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</si>
  <si>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</si>
  <si>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</si>
  <si>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</si>
  <si>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</si>
  <si>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</si>
  <si>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</si>
  <si>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</si>
  <si>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</si>
  <si>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</si>
  <si>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</si>
  <si>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</si>
  <si>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</si>
  <si>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</si>
  <si>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</si>
  <si>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</si>
  <si>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</si>
  <si>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</si>
  <si>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</si>
  <si>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</si>
  <si>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</si>
  <si>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</si>
  <si>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</si>
  <si>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</si>
  <si>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</si>
  <si>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</si>
  <si>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</si>
  <si>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</si>
  <si>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</si>
  <si>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</si>
  <si>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</si>
  <si>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</si>
  <si>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</si>
  <si>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</si>
  <si>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</si>
  <si>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</si>
  <si>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</si>
  <si>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</si>
  <si>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</si>
  <si>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</si>
  <si>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</si>
  <si>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</si>
  <si>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</si>
  <si>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</si>
  <si>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</si>
  <si>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</si>
  <si>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</si>
  <si>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</si>
  <si>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</si>
  <si>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</si>
  <si>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</si>
  <si>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</si>
  <si>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</si>
  <si>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</si>
  <si>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</si>
  <si>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</si>
  <si>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</si>
  <si>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</si>
  <si>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</si>
  <si>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</si>
  <si>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</si>
  <si>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</si>
  <si>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</si>
  <si>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</si>
  <si>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</si>
  <si>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</si>
  <si>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</si>
  <si>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</si>
  <si>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</si>
  <si>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</si>
  <si>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</si>
  <si>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</si>
  <si>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</si>
  <si>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</si>
  <si>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</si>
  <si>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</si>
  <si>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</si>
  <si>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</si>
  <si>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</si>
  <si>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</si>
  <si>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</si>
  <si>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</si>
  <si>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</si>
  <si>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</si>
  <si>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</si>
  <si>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</si>
  <si>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</si>
  <si>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</si>
  <si>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</si>
  <si>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</si>
  <si>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</si>
  <si>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</si>
  <si>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</si>
  <si>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</si>
  <si>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</si>
  <si>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</si>
  <si>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</si>
  <si>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</si>
  <si>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</si>
  <si>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</si>
  <si>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</si>
  <si>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</si>
  <si>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</si>
  <si>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</si>
  <si>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</si>
  <si>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</si>
  <si>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</si>
  <si>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</si>
  <si>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</si>
  <si>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</si>
  <si>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</si>
  <si>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</si>
  <si>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</si>
  <si>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</si>
  <si>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</si>
  <si>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</si>
  <si>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</si>
  <si>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</si>
  <si>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</si>
  <si>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</si>
  <si>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</si>
  <si>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</si>
  <si>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</si>
  <si>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</si>
  <si>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</si>
  <si>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</si>
  <si>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</si>
  <si>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</si>
  <si>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</si>
  <si>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</si>
  <si>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</si>
  <si>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</si>
  <si>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</si>
  <si>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</si>
  <si>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</si>
  <si>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</si>
  <si>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</si>
  <si>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</si>
  <si>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</si>
  <si>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</si>
  <si>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</si>
  <si>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</si>
  <si>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</si>
  <si>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</si>
  <si>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</si>
  <si>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</si>
  <si>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</si>
  <si>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</si>
  <si>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</si>
  <si>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</si>
  <si>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</si>
  <si>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</si>
  <si>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</si>
  <si>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</si>
  <si>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</si>
  <si>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</si>
  <si>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</si>
  <si>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</si>
  <si>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</si>
  <si>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</si>
  <si>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</si>
  <si>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</si>
  <si>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</si>
  <si>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</si>
  <si>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</si>
  <si>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</si>
  <si>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</si>
  <si>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</si>
  <si>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</si>
  <si>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</si>
  <si>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</si>
  <si>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</si>
  <si>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</si>
  <si>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</si>
  <si>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</si>
  <si>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</si>
  <si>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</si>
  <si>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</si>
  <si>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</si>
  <si>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</si>
  <si>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</si>
  <si>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</si>
  <si>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</si>
  <si>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</si>
  <si>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</si>
  <si>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</si>
  <si>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</si>
  <si>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</si>
  <si>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</si>
  <si>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</si>
  <si>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</si>
  <si>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</si>
  <si>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</si>
  <si>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</si>
  <si>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</si>
  <si>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</si>
  <si>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</si>
  <si>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</si>
  <si>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</si>
  <si>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</si>
  <si>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</si>
  <si>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</si>
  <si>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</si>
  <si>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</si>
  <si>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</si>
  <si>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</si>
  <si>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</si>
  <si>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</si>
  <si>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</si>
  <si>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</si>
  <si>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</si>
  <si>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</si>
  <si>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</si>
  <si>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</si>
  <si>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</si>
  <si>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</si>
  <si>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</si>
  <si>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</si>
  <si>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</si>
  <si>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</si>
  <si>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</si>
  <si>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</si>
  <si>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</si>
  <si>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</si>
  <si>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</si>
  <si>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</si>
  <si>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</si>
  <si>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</si>
  <si>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</si>
  <si>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</si>
  <si>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</si>
  <si>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</si>
  <si>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</si>
  <si>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</si>
  <si>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</si>
  <si>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</si>
  <si>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</si>
  <si>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</si>
  <si>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</si>
  <si>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</si>
  <si>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</si>
  <si>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</si>
  <si>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</si>
  <si>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</si>
  <si>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</si>
  <si>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</si>
  <si>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</si>
  <si>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</si>
  <si>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</si>
  <si>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</si>
  <si>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</si>
  <si>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</si>
  <si>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</si>
  <si>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</si>
  <si>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</si>
  <si>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</si>
  <si>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</si>
  <si>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</si>
  <si>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</si>
  <si>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</si>
  <si>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</si>
  <si>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</si>
  <si>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</si>
  <si>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</si>
  <si>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</si>
  <si>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</si>
  <si>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</si>
  <si>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</si>
  <si>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</si>
  <si>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</si>
  <si>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</si>
  <si>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</si>
  <si>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</si>
  <si>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</si>
  <si>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</si>
  <si>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</si>
  <si>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</si>
  <si>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</si>
  <si>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</si>
  <si>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</si>
  <si>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</si>
  <si>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</si>
  <si>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</si>
  <si>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</si>
  <si>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</si>
  <si>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</si>
  <si>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</si>
  <si>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</si>
  <si>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</si>
  <si>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</si>
  <si>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</si>
  <si>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</si>
  <si>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</si>
  <si>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</si>
  <si>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</si>
  <si>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</si>
  <si>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</si>
  <si>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</si>
  <si>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</si>
  <si>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</si>
  <si>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</si>
  <si>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</si>
  <si>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</si>
  <si>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</si>
  <si>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</si>
  <si>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</si>
  <si>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</si>
  <si>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</si>
  <si>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</si>
  <si>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</si>
  <si>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</si>
  <si>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</si>
  <si>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</si>
  <si>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</si>
  <si>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</si>
  <si>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</si>
  <si>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</si>
  <si>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</si>
  <si>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</si>
  <si>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</si>
  <si>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</si>
  <si>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</si>
  <si>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</si>
  <si>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</si>
  <si>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</si>
  <si>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</si>
  <si>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</si>
  <si>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</si>
  <si>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</si>
  <si>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</si>
  <si>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</si>
  <si>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</si>
  <si>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</si>
  <si>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</si>
  <si>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</si>
  <si>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</si>
  <si>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</si>
  <si>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</si>
  <si>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</si>
  <si>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</si>
  <si>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</si>
  <si>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</si>
  <si>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</si>
  <si>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</si>
  <si>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</si>
  <si>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</si>
  <si>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</si>
  <si>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</si>
  <si>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</si>
  <si>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</si>
  <si>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</si>
  <si>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</si>
  <si>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</si>
  <si>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</si>
  <si>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</si>
  <si>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</si>
  <si>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</si>
  <si>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</si>
  <si>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</si>
  <si>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</si>
  <si>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</si>
  <si>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</si>
  <si>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</si>
  <si>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</si>
  <si>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</si>
  <si>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</si>
  <si>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</si>
  <si>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</si>
  <si>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</si>
  <si>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</si>
  <si>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</si>
  <si>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</si>
  <si>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</si>
  <si>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</si>
  <si>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</si>
  <si>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</si>
  <si>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</si>
  <si>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</si>
  <si>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</si>
  <si>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</si>
  <si>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</si>
  <si>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</si>
  <si>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</si>
  <si>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</si>
  <si>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</si>
  <si>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</si>
  <si>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</si>
  <si>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</si>
  <si>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</si>
  <si>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</si>
  <si>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</si>
  <si>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</si>
  <si>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</si>
  <si>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</si>
  <si>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</si>
  <si>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</si>
  <si>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</si>
  <si>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</si>
  <si>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</si>
  <si>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</si>
  <si>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</si>
  <si>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</si>
  <si>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</si>
  <si>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</si>
  <si>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</si>
  <si>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</si>
  <si>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</si>
  <si>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</si>
  <si>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</si>
  <si>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</si>
  <si>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</si>
  <si>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</si>
  <si>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</si>
  <si>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</si>
  <si>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</si>
  <si>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</si>
  <si>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</si>
  <si>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</si>
  <si>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</si>
  <si>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</si>
  <si>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</si>
  <si>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</si>
  <si>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</si>
  <si>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</si>
  <si>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</si>
  <si>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</si>
  <si>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</si>
  <si>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</si>
  <si>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</si>
  <si>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</si>
  <si>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</si>
  <si>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</si>
  <si>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</si>
  <si>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</si>
  <si>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</si>
  <si>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</si>
  <si>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</si>
  <si>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</si>
  <si>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</si>
  <si>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</si>
  <si>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</si>
  <si>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</si>
  <si>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</si>
  <si>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</si>
  <si>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</si>
  <si>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</si>
  <si>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</si>
  <si>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</si>
  <si>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</si>
  <si>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</si>
  <si>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</si>
  <si>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</si>
  <si>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</si>
  <si>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</si>
  <si>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</si>
  <si>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</si>
  <si>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</si>
  <si>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</si>
  <si>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</si>
  <si>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</si>
  <si>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</si>
  <si>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</si>
  <si>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</si>
  <si>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</si>
  <si>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</si>
  <si>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</si>
  <si>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</si>
  <si>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</si>
  <si>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</si>
  <si>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</si>
  <si>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</si>
  <si>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</si>
  <si>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</si>
  <si>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</si>
  <si>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</si>
  <si>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</si>
  <si>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</si>
  <si>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</si>
  <si>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</si>
  <si>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</si>
  <si>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</si>
  <si>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</si>
  <si>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</si>
  <si>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</si>
  <si>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</si>
  <si>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</si>
  <si>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</si>
  <si>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</si>
  <si>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</si>
  <si>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</si>
  <si>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</si>
  <si>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</si>
  <si>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</si>
  <si>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</si>
  <si>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</si>
  <si>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</si>
  <si>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</si>
  <si>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</si>
  <si>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</si>
  <si>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</si>
  <si>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</si>
  <si>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</si>
  <si>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</si>
  <si>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</si>
  <si>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</si>
  <si>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</si>
  <si>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</si>
  <si>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</si>
  <si>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</si>
  <si>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</si>
  <si>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</si>
  <si>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</si>
  <si>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</si>
  <si>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</si>
  <si>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</si>
  <si>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</si>
  <si>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</si>
  <si>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</si>
  <si>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</si>
  <si>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</si>
  <si>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</si>
  <si>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</si>
  <si>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</si>
  <si>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</si>
  <si>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</si>
  <si>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</si>
  <si>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</si>
  <si>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</si>
  <si>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</si>
  <si>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</si>
  <si>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</si>
  <si>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</si>
  <si>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</si>
  <si>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</si>
  <si>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</si>
  <si>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</si>
  <si>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</si>
  <si>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</si>
  <si>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</si>
  <si>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</si>
  <si>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</si>
  <si>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</si>
  <si>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</si>
  <si>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</si>
  <si>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</si>
  <si>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</si>
  <si>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</si>
  <si>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</si>
  <si>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</si>
  <si>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</si>
  <si>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</si>
  <si>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</si>
  <si>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</si>
  <si>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</si>
  <si>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</si>
  <si>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</si>
  <si>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</si>
  <si>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</si>
  <si>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</si>
  <si>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</si>
  <si>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</si>
  <si>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</si>
  <si>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</si>
  <si>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</si>
  <si>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</si>
  <si>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</si>
  <si>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</si>
  <si>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</si>
  <si>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</si>
  <si>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</si>
  <si>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</si>
  <si>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</si>
  <si>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</si>
  <si>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</si>
  <si>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</si>
  <si>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</si>
  <si>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</si>
  <si>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</si>
  <si>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</si>
  <si>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</si>
  <si>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</si>
  <si>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</si>
  <si>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</si>
  <si>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</si>
  <si>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</si>
  <si>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</si>
  <si>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</si>
  <si>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</si>
  <si>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</si>
  <si>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</si>
  <si>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</si>
  <si>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</si>
  <si>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</si>
  <si>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</si>
  <si>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</si>
  <si>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</si>
  <si>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</si>
  <si>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</si>
  <si>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</si>
  <si>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</si>
  <si>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</si>
  <si>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</si>
  <si>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</si>
  <si>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</si>
  <si>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</si>
  <si>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</si>
  <si>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</si>
  <si>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</si>
  <si>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</si>
  <si>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</si>
  <si>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</si>
  <si>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</si>
  <si>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</si>
  <si>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</si>
  <si>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</si>
  <si>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</si>
  <si>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</si>
  <si>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</si>
  <si>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</si>
  <si>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</si>
  <si>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</si>
  <si>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</si>
  <si>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</si>
  <si>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</si>
  <si>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</si>
  <si>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</si>
  <si>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</si>
  <si>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</si>
  <si>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</si>
  <si>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</si>
  <si>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</si>
  <si>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</si>
  <si>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</si>
  <si>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</si>
  <si>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</si>
  <si>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</si>
  <si>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</si>
  <si>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</si>
  <si>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</si>
  <si>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</si>
  <si>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</si>
  <si>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</si>
  <si>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</si>
  <si>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</si>
  <si>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</si>
  <si>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</si>
  <si>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</si>
  <si>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</si>
  <si>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</si>
  <si>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</si>
  <si>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</si>
  <si>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</si>
  <si>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</si>
  <si>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</si>
  <si>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</si>
  <si>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</si>
  <si>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</si>
  <si>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</si>
  <si>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</si>
  <si>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</si>
  <si>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</si>
  <si>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</si>
  <si>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</si>
  <si>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</si>
  <si>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</si>
  <si>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</si>
  <si>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</si>
  <si>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</si>
  <si>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</si>
  <si>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</si>
  <si>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</si>
  <si>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</si>
  <si>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</si>
  <si>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</si>
  <si>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</si>
  <si>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</si>
  <si>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</si>
  <si>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</si>
  <si>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</si>
  <si>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</si>
  <si>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</si>
  <si>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</si>
  <si>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</si>
  <si>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</si>
  <si>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</si>
  <si>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</si>
  <si>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</si>
  <si>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</si>
  <si>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</si>
  <si>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</si>
  <si>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</si>
  <si>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</si>
  <si>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</si>
  <si>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</si>
  <si>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</si>
  <si>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</si>
  <si>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</si>
  <si>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</si>
  <si>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</si>
  <si>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</si>
  <si>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</si>
  <si>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</si>
  <si>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</si>
  <si>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</si>
  <si>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</si>
  <si>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</si>
  <si>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</si>
  <si>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</si>
  <si>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</si>
  <si>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</si>
  <si>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</si>
  <si>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</si>
  <si>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</si>
  <si>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</si>
  <si>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</si>
  <si>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</si>
  <si>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</si>
  <si>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</si>
  <si>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</si>
  <si>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</si>
  <si>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</si>
  <si>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</si>
  <si>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</si>
  <si>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</si>
  <si>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</si>
  <si>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</si>
  <si>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</si>
  <si>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</si>
  <si>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</si>
  <si>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</si>
  <si>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</si>
  <si>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</si>
  <si>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</si>
  <si>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</si>
  <si>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</si>
  <si>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</si>
  <si>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</si>
  <si>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</si>
  <si>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</si>
  <si>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</si>
  <si>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</si>
  <si>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</si>
  <si>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</si>
  <si>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</si>
  <si>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</si>
  <si>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</si>
  <si>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</si>
  <si>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</si>
  <si>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</si>
  <si>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</si>
  <si>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</si>
  <si>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</si>
  <si>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</si>
  <si>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</si>
  <si>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</si>
  <si>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</si>
  <si>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</si>
  <si>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</si>
  <si>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</si>
  <si>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</si>
  <si>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</si>
  <si>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</si>
  <si>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</si>
  <si>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</si>
  <si>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</si>
  <si>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</si>
  <si>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</si>
  <si>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</si>
  <si>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</si>
  <si>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</si>
  <si>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</si>
  <si>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</si>
  <si>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</si>
  <si>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</si>
  <si>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</si>
  <si>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</si>
  <si>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</si>
  <si>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</si>
  <si>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</si>
  <si>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</si>
  <si>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</si>
  <si>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</si>
  <si>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</si>
  <si>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</si>
  <si>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</si>
  <si>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</si>
  <si>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</si>
  <si>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</si>
  <si>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</si>
  <si>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</si>
  <si>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</si>
  <si>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</si>
  <si>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</si>
  <si>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</si>
  <si>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</si>
  <si>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</si>
  <si>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</si>
  <si>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</si>
  <si>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</si>
  <si>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</si>
  <si>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</si>
  <si>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</si>
  <si>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</si>
  <si>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</si>
  <si>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</si>
  <si>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</si>
  <si>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</si>
  <si>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</si>
  <si>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</si>
  <si>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</si>
  <si>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</si>
  <si>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</si>
  <si>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</si>
  <si>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</si>
  <si>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</si>
  <si>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</si>
  <si>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</si>
  <si>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</si>
  <si>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</si>
  <si>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</si>
  <si>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</si>
  <si>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</si>
  <si>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</si>
  <si>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</si>
  <si>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</si>
  <si>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</si>
  <si>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</si>
  <si>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</si>
  <si>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</si>
  <si>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</si>
  <si>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</si>
  <si>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</si>
  <si>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</si>
  <si>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</si>
  <si>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</si>
  <si>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</si>
  <si>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</si>
  <si>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</si>
  <si>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</si>
  <si>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</si>
  <si>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</si>
  <si>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</si>
  <si>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</si>
  <si>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</si>
  <si>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</si>
  <si>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</si>
  <si>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</si>
  <si>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</si>
  <si>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</si>
  <si>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</si>
  <si>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</si>
  <si>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</si>
  <si>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</si>
  <si>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</si>
  <si>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</si>
  <si>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</si>
  <si>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</si>
  <si>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</si>
  <si>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</si>
  <si>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</si>
  <si>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</si>
  <si>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</si>
  <si>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</si>
  <si>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</si>
  <si>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</si>
  <si>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</si>
  <si>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</si>
  <si>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</si>
  <si>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</si>
  <si>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</si>
  <si>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</si>
  <si>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</si>
  <si>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</si>
  <si>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</si>
  <si>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</si>
  <si>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</si>
  <si>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</si>
  <si>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</si>
  <si>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</si>
  <si>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</si>
  <si>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</si>
  <si>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</si>
  <si>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</si>
  <si>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</si>
  <si>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</si>
  <si>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</si>
  <si>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</si>
  <si>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</si>
  <si>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</si>
  <si>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</si>
  <si>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</si>
  <si>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</si>
  <si>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</si>
  <si>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</si>
  <si>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</si>
  <si>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</si>
  <si>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</si>
  <si>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</si>
  <si>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</si>
  <si>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</si>
  <si>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</si>
  <si>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</si>
  <si>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</si>
  <si>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</si>
  <si>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</si>
  <si>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</si>
  <si>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</si>
  <si>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</si>
  <si>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</si>
  <si>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</si>
  <si>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</si>
  <si>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</si>
  <si>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</si>
  <si>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</si>
  <si>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</si>
  <si>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</si>
  <si>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</si>
  <si>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</si>
  <si>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</si>
  <si>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</si>
  <si>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</si>
  <si>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</si>
  <si>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</si>
  <si>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</si>
  <si>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</si>
  <si>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</si>
  <si>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</si>
  <si>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</si>
  <si>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</si>
  <si>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</si>
  <si>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</si>
  <si>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</si>
  <si>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</si>
  <si>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</si>
  <si>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</si>
  <si>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</si>
  <si>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</si>
  <si>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</si>
  <si>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</si>
  <si>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</si>
  <si>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</si>
  <si>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</si>
  <si>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</si>
  <si>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</si>
  <si>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</si>
  <si>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</si>
  <si>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</si>
  <si>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</si>
  <si>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</si>
  <si>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</si>
  <si>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</si>
  <si>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</si>
  <si>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</si>
  <si>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</si>
  <si>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</si>
  <si>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</si>
  <si>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</si>
  <si>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</si>
  <si>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</si>
  <si>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</si>
  <si>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</si>
  <si>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</si>
  <si>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</si>
  <si>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</si>
  <si>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</si>
  <si>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</si>
  <si>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</si>
  <si>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</si>
  <si>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</si>
  <si>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</si>
  <si>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</si>
  <si>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</si>
  <si>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</si>
  <si>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</si>
  <si>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</si>
  <si>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</si>
  <si>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</si>
  <si>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</si>
  <si>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</si>
  <si>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</si>
  <si>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</si>
  <si>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</si>
  <si>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</si>
  <si>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</si>
  <si>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</si>
  <si>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</si>
  <si>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</si>
  <si>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</si>
  <si>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</si>
  <si>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</si>
  <si>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</si>
  <si>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</si>
  <si>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</si>
  <si>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</si>
  <si>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</si>
  <si>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</si>
  <si>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</si>
  <si>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</si>
  <si>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</si>
  <si>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</si>
  <si>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</si>
  <si>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</si>
  <si>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</si>
  <si>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</si>
  <si>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</si>
  <si>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</si>
  <si>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</si>
  <si>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</si>
  <si>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</si>
  <si>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</si>
  <si>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</si>
  <si>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</si>
  <si>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</si>
  <si>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</si>
  <si>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</si>
  <si>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</si>
  <si>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</si>
  <si>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</si>
  <si>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</si>
  <si>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</si>
  <si>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</si>
  <si>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</si>
  <si>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</si>
  <si>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</si>
  <si>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</si>
  <si>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</si>
  <si>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</si>
  <si>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</si>
  <si>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</si>
  <si>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</si>
  <si>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</si>
  <si>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</si>
  <si>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</si>
  <si>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</si>
  <si>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</si>
  <si>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</si>
  <si>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</si>
  <si>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</si>
  <si>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</si>
  <si>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</si>
  <si>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</si>
  <si>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</si>
  <si>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</si>
  <si>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</si>
  <si>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</si>
  <si>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</si>
  <si>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</si>
  <si>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</si>
  <si>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</si>
  <si>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</si>
  <si>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</si>
  <si>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</si>
  <si>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</si>
  <si>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</si>
  <si>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</si>
  <si>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</si>
  <si>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</si>
  <si>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</si>
  <si>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</si>
  <si>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</si>
  <si>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</si>
  <si>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</si>
  <si>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</si>
  <si>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</si>
  <si>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</si>
  <si>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</si>
  <si>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</si>
  <si>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</si>
  <si>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</si>
  <si>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</si>
  <si>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</si>
  <si>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</si>
  <si>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</si>
  <si>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</si>
  <si>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</si>
  <si>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</si>
  <si>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</si>
  <si>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</si>
  <si>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</si>
  <si>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</si>
  <si>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</si>
  <si>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</si>
  <si>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</si>
  <si>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</si>
  <si>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</si>
  <si>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</si>
  <si>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</si>
  <si>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</si>
  <si>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</si>
  <si>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</si>
  <si>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</si>
  <si>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</si>
  <si>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</si>
  <si>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</si>
  <si>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</si>
  <si>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</si>
  <si>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</si>
  <si>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</si>
  <si>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</si>
  <si>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</si>
  <si>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</si>
  <si>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</si>
  <si>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</si>
  <si>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</si>
  <si>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</si>
  <si>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</si>
  <si>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</si>
  <si>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</si>
  <si>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</si>
  <si>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</si>
  <si>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</si>
  <si>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</si>
  <si>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</si>
  <si>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</si>
  <si>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</si>
  <si>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</si>
  <si>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</si>
  <si>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</si>
  <si>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</si>
  <si>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</si>
  <si>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</si>
  <si>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</si>
  <si>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</si>
  <si>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</si>
  <si>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</si>
  <si>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</si>
  <si>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</si>
  <si>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</si>
  <si>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</si>
  <si>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</si>
  <si>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</si>
  <si>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</si>
  <si>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</si>
  <si>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</si>
  <si>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</si>
  <si>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</si>
  <si>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</si>
  <si>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</si>
  <si>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</si>
  <si>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</si>
  <si>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</si>
  <si>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</si>
  <si>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</si>
  <si>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</si>
  <si>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</si>
  <si>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</si>
  <si>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</si>
  <si>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</si>
  <si>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</si>
  <si>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</si>
  <si>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</si>
  <si>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</si>
  <si>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</si>
  <si>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</si>
  <si>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</si>
  <si>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</si>
  <si>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</si>
  <si>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</si>
  <si>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</si>
  <si>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</si>
  <si>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</si>
  <si>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</si>
  <si>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</si>
  <si>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</si>
  <si>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</si>
  <si>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</si>
  <si>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</si>
  <si>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</si>
  <si>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</si>
  <si>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</si>
  <si>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</si>
  <si>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</si>
  <si>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</si>
  <si>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</si>
  <si>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</si>
  <si>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</si>
  <si>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</si>
  <si>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</si>
  <si>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</si>
  <si>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</si>
  <si>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</si>
  <si>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</si>
  <si>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</si>
  <si>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</si>
  <si>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</si>
  <si>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</si>
  <si>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</si>
  <si>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</si>
  <si>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</si>
  <si>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</si>
  <si>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</si>
  <si>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</si>
  <si>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</si>
  <si>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</si>
  <si>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</si>
  <si>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</si>
  <si>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</si>
  <si>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</si>
  <si>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</si>
  <si>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</si>
  <si>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</si>
  <si>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</si>
  <si>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</si>
  <si>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</si>
  <si>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</si>
  <si>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</si>
  <si>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</si>
  <si>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</si>
  <si>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</si>
  <si>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</si>
  <si>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</si>
  <si>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</si>
  <si>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</si>
  <si>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</si>
  <si>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</si>
  <si>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</si>
  <si>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</si>
  <si>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</si>
  <si>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</si>
  <si>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</si>
  <si>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</si>
  <si>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</si>
  <si>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</si>
  <si>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</si>
  <si>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</si>
  <si>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</si>
  <si>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</si>
  <si>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</si>
  <si>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</si>
  <si>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</si>
  <si>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</si>
  <si>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</si>
  <si>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</si>
  <si>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</si>
  <si>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</si>
  <si>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</si>
  <si>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</si>
  <si>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</si>
  <si>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</si>
  <si>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</si>
  <si>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</si>
  <si>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</si>
  <si>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</si>
  <si>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</si>
  <si>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</si>
  <si>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</si>
  <si>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</si>
  <si>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</si>
  <si>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</si>
  <si>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</si>
  <si>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</si>
  <si>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</si>
  <si>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</si>
  <si>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</si>
  <si>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</si>
  <si>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</si>
  <si>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</si>
  <si>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</si>
  <si>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</si>
  <si>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</si>
  <si>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</si>
  <si>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</si>
  <si>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</si>
  <si>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</si>
  <si>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</si>
  <si>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</si>
  <si>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</si>
  <si>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</si>
  <si>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</si>
  <si>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</si>
  <si>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</si>
  <si>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</si>
  <si>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</si>
  <si>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</si>
  <si>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</si>
  <si>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</si>
  <si>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</si>
  <si>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</si>
  <si>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</si>
  <si>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</si>
  <si>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</si>
  <si>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</si>
  <si>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</si>
  <si>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</si>
  <si>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</si>
  <si>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</si>
  <si>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</si>
  <si>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</si>
  <si>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</si>
  <si>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</si>
  <si>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</si>
  <si>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</si>
  <si>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</si>
  <si>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</si>
  <si>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</si>
  <si>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</si>
  <si>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</si>
  <si>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</si>
  <si>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</si>
  <si>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</si>
  <si>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</si>
  <si>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</si>
  <si>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</si>
  <si>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</si>
  <si>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</si>
  <si>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</si>
  <si>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</si>
  <si>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</si>
  <si>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</si>
  <si>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</si>
  <si>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</si>
  <si>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</si>
  <si>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</si>
  <si>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</si>
  <si>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</si>
  <si>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</si>
  <si>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</si>
  <si>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</si>
  <si>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</si>
  <si>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</si>
  <si>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</si>
  <si>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</si>
  <si>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</si>
  <si>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</si>
  <si>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</si>
  <si>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</si>
  <si>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</si>
  <si>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</si>
  <si>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</si>
  <si>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</si>
  <si>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</si>
  <si>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</si>
  <si>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</si>
  <si>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</si>
  <si>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</si>
  <si>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</si>
  <si>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</si>
  <si>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</si>
  <si>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</si>
  <si>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</si>
  <si>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</si>
  <si>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</si>
  <si>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</si>
  <si>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</si>
  <si>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</si>
  <si>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</si>
  <si>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</si>
  <si>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</si>
  <si>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</si>
  <si>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</si>
  <si>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</si>
  <si>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</si>
  <si>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</si>
  <si>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</si>
  <si>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</si>
  <si>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</si>
  <si>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</si>
  <si>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</si>
  <si>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</si>
  <si>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</si>
  <si>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</si>
  <si>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</si>
  <si>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</si>
  <si>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</si>
  <si>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</si>
  <si>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</si>
  <si>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</si>
  <si>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</si>
  <si>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</si>
  <si>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</si>
  <si>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</si>
  <si>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</si>
  <si>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</si>
  <si>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</si>
  <si>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</si>
  <si>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</si>
  <si>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</si>
  <si>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</si>
  <si>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</si>
  <si>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</si>
  <si>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</si>
  <si>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</si>
  <si>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</si>
  <si>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</si>
  <si>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</si>
  <si>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</si>
  <si>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</si>
  <si>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</si>
  <si>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</si>
  <si>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</si>
  <si>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</si>
  <si>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</si>
  <si>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</si>
  <si>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</si>
  <si>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</si>
  <si>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</si>
  <si>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</si>
  <si>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</si>
  <si>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</si>
  <si>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</si>
  <si>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</si>
  <si>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</si>
  <si>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</si>
  <si>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</si>
  <si>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</si>
  <si>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</si>
  <si>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</si>
  <si>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</si>
  <si>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</si>
  <si>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</si>
  <si>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</si>
  <si>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</si>
  <si>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</si>
  <si>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</si>
  <si>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</si>
  <si>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</si>
  <si>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</si>
  <si>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</si>
  <si>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</si>
  <si>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</si>
  <si>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</si>
  <si>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</si>
  <si>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</si>
  <si>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</si>
  <si>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</si>
  <si>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</si>
  <si>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</si>
  <si>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</si>
  <si>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</si>
  <si>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</si>
  <si>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</si>
  <si>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</si>
  <si>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</si>
  <si>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</si>
  <si>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</si>
  <si>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</si>
  <si>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</si>
  <si>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</si>
  <si>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</si>
  <si>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</si>
  <si>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</si>
  <si>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</si>
  <si>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</si>
  <si>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</si>
  <si>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</si>
  <si>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</si>
  <si>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</si>
  <si>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</si>
  <si>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</si>
  <si>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</si>
  <si>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</si>
  <si>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</si>
  <si>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</si>
  <si>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</si>
  <si>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</si>
  <si>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</si>
  <si>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</si>
  <si>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</si>
  <si>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</si>
  <si>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</si>
  <si>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</si>
  <si>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</si>
  <si>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</si>
  <si>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</si>
  <si>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</si>
  <si>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</si>
  <si>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</si>
  <si>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</si>
  <si>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</si>
  <si>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</si>
  <si>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</si>
  <si>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</si>
  <si>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</si>
  <si>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</si>
  <si>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</si>
  <si>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</si>
  <si>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</si>
  <si>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</si>
  <si>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</si>
  <si>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</si>
  <si>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</si>
  <si>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</si>
  <si>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</si>
  <si>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</si>
  <si>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</si>
  <si>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</si>
  <si>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</si>
  <si>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</si>
  <si>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</si>
  <si>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</si>
  <si>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</si>
  <si>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</si>
  <si>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</si>
  <si>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</si>
  <si>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</si>
  <si>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</si>
  <si>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</si>
  <si>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</si>
  <si>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</si>
  <si>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</si>
  <si>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</si>
  <si>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</si>
  <si>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</si>
  <si>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</si>
  <si>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</si>
  <si>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</si>
  <si>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</si>
  <si>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</si>
  <si>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</si>
  <si>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</si>
  <si>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</si>
  <si>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</si>
  <si>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</si>
  <si>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</si>
  <si>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</si>
  <si>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</si>
  <si>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</si>
  <si>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</si>
  <si>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</si>
  <si>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</si>
  <si>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</si>
  <si>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</si>
  <si>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</si>
  <si>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</si>
  <si>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</si>
  <si>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</si>
  <si>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</si>
  <si>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</si>
  <si>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</si>
  <si>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</si>
  <si>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</si>
  <si>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</si>
  <si>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</si>
  <si>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</si>
  <si>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</si>
  <si>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</si>
  <si>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</si>
  <si>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</si>
  <si>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</si>
  <si>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</si>
  <si>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</si>
  <si>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</si>
  <si>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</si>
  <si>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</si>
  <si>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</si>
  <si>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</si>
  <si>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</si>
  <si>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</si>
  <si>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</si>
  <si>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</si>
  <si>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</si>
  <si>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</si>
  <si>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</si>
  <si>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</si>
  <si>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</si>
  <si>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</si>
  <si>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</si>
  <si>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</si>
  <si>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</si>
  <si>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</si>
  <si>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</si>
  <si>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</si>
  <si>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</si>
  <si>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</si>
  <si>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</si>
  <si>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</si>
  <si>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</si>
  <si>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</si>
  <si>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</si>
  <si>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</si>
  <si>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</si>
  <si>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</si>
  <si>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</si>
  <si>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</si>
  <si>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</si>
  <si>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</si>
  <si>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</si>
  <si>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</si>
  <si>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</si>
  <si>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</si>
  <si>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</si>
  <si>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</si>
  <si>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</si>
  <si>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</si>
  <si>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</si>
  <si>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</si>
  <si>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</si>
  <si>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</si>
  <si>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</si>
  <si>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</si>
  <si>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</si>
  <si>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</si>
  <si>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</si>
  <si>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</si>
  <si>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</si>
  <si>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</si>
  <si>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</si>
  <si>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</si>
  <si>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</si>
  <si>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</si>
  <si>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</si>
  <si>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</si>
  <si>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</si>
  <si>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</si>
  <si>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</si>
  <si>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</si>
  <si>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</si>
  <si>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</si>
  <si>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</si>
  <si>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</si>
  <si>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</si>
  <si>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</si>
  <si>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</si>
  <si>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</si>
  <si>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</si>
  <si>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</si>
  <si>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</si>
  <si>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</si>
  <si>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</si>
  <si>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</si>
  <si>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</si>
  <si>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</si>
  <si>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</si>
  <si>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</si>
  <si>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</si>
  <si>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</si>
  <si>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</si>
  <si>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</si>
  <si>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</si>
  <si>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</si>
  <si>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</si>
  <si>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</si>
  <si>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</si>
  <si>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</si>
  <si>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</si>
  <si>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</si>
  <si>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</si>
  <si>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</si>
  <si>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</si>
  <si>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</si>
  <si>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</si>
  <si>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</si>
  <si>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</si>
  <si>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</si>
  <si>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</si>
  <si>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</si>
  <si>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</si>
  <si>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</si>
  <si>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</si>
  <si>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</si>
  <si>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</si>
  <si>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</si>
  <si>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</si>
  <si>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</si>
  <si>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</si>
  <si>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</si>
  <si>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</si>
  <si>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</si>
  <si>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</si>
  <si>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</si>
  <si>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</si>
  <si>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</si>
  <si>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</si>
  <si>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</si>
  <si>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</si>
  <si>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</si>
  <si>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</si>
  <si>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</si>
  <si>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</si>
  <si>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</si>
  <si>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</si>
  <si>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</si>
  <si>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</si>
  <si>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</si>
  <si>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</si>
  <si>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</si>
  <si>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</si>
  <si>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</si>
  <si>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</si>
  <si>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</si>
  <si>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</si>
  <si>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</si>
  <si>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</si>
  <si>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</si>
  <si>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</si>
  <si>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</si>
  <si>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</si>
  <si>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</si>
  <si>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</si>
  <si>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</si>
  <si>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</si>
  <si>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</si>
  <si>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</si>
  <si>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</si>
  <si>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</si>
  <si>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</si>
  <si>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</si>
  <si>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</si>
  <si>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</si>
  <si>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</si>
  <si>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</si>
  <si>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</si>
  <si>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</si>
  <si>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</si>
  <si>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</si>
  <si>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</si>
  <si>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</si>
  <si>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</si>
  <si>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</si>
  <si>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</si>
  <si>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</si>
  <si>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</si>
  <si>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</si>
  <si>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</si>
  <si>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</si>
  <si>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</si>
  <si>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</si>
  <si>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</si>
  <si>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</si>
  <si>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</si>
  <si>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</si>
  <si>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</si>
  <si>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</si>
  <si>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</si>
  <si>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</si>
  <si>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</si>
  <si>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</si>
  <si>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</si>
  <si>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</si>
  <si>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</si>
  <si>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</si>
  <si>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</si>
  <si>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</si>
  <si>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</si>
  <si>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</si>
  <si>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</si>
  <si>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</si>
  <si>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</si>
  <si>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</si>
  <si>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</si>
  <si>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</si>
  <si>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</si>
  <si>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</si>
  <si>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</si>
  <si>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</si>
  <si>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</si>
  <si>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</si>
  <si>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</si>
  <si>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</si>
  <si>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</si>
  <si>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</si>
  <si>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</si>
  <si>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</si>
  <si>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</si>
  <si>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</si>
  <si>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</si>
  <si>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</si>
  <si>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</si>
  <si>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</si>
  <si>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</si>
  <si>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</si>
  <si>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</si>
  <si>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</si>
  <si>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</si>
  <si>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</si>
  <si>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</si>
  <si>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</si>
  <si>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</si>
  <si>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</si>
  <si>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</si>
  <si>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</si>
  <si>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</si>
  <si>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</si>
  <si>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</si>
  <si>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</si>
  <si>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</si>
  <si>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</si>
  <si>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</si>
  <si>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</si>
  <si>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</si>
  <si>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</si>
  <si>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</si>
  <si>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</si>
  <si>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</si>
  <si>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</si>
  <si>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</si>
  <si>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</si>
  <si>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</si>
  <si>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</si>
  <si>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</si>
  <si>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</si>
  <si>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</si>
  <si>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</si>
  <si>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</si>
  <si>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</si>
  <si>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</si>
  <si>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</si>
  <si>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</si>
  <si>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</si>
  <si>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</si>
  <si>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</si>
  <si>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</si>
  <si>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</si>
  <si>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</si>
  <si>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</si>
  <si>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</si>
  <si>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</si>
  <si>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</si>
  <si>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</si>
  <si>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</si>
  <si>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</si>
  <si>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</si>
  <si>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</si>
  <si>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</si>
  <si>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</si>
  <si>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</si>
  <si>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</si>
  <si>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</si>
  <si>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</si>
  <si>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</si>
  <si>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</si>
  <si>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</si>
  <si>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</si>
  <si>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</si>
  <si>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</si>
  <si>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</si>
  <si>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</si>
  <si>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</si>
  <si>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</si>
  <si>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</si>
  <si>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</si>
  <si>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</si>
  <si>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</si>
  <si>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</si>
  <si>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</si>
  <si>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</si>
  <si>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</si>
  <si>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</si>
  <si>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</si>
  <si>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</si>
  <si>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</si>
  <si>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</si>
  <si>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</si>
  <si>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</si>
  <si>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</si>
  <si>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</si>
  <si>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</si>
  <si>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</si>
  <si>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</si>
  <si>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</si>
  <si>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</si>
  <si>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</si>
  <si>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</si>
  <si>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</si>
  <si>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</si>
  <si>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</si>
  <si>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</si>
  <si>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</si>
  <si>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</si>
  <si>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</si>
  <si>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</si>
  <si>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</si>
  <si>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</si>
  <si>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</si>
  <si>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</si>
  <si>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</si>
  <si>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</si>
  <si>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</si>
  <si>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</si>
  <si>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</si>
  <si>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</si>
  <si>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</si>
  <si>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</si>
  <si>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</si>
  <si>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</si>
  <si>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</si>
  <si>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</si>
  <si>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</si>
  <si>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</si>
  <si>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</si>
  <si>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</si>
  <si>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</si>
  <si>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</si>
  <si>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</si>
  <si>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</si>
  <si>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</si>
  <si>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</si>
  <si>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</si>
  <si>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</si>
  <si>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</si>
  <si>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</si>
  <si>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</si>
  <si>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</si>
  <si>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</si>
  <si>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</si>
  <si>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</si>
  <si>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</si>
  <si>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</si>
  <si>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</si>
  <si>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</si>
  <si>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</si>
  <si>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</si>
  <si>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</si>
  <si>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</si>
  <si>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</si>
  <si>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</si>
  <si>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</si>
  <si>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</si>
  <si>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</si>
  <si>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</si>
  <si>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</si>
  <si>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</si>
  <si>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</si>
  <si>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</si>
  <si>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</si>
  <si>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</si>
  <si>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</si>
  <si>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</si>
  <si>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</si>
  <si>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</si>
  <si>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</si>
  <si>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</si>
  <si>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</si>
  <si>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</si>
  <si>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</si>
  <si>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</si>
  <si>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</si>
  <si>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</si>
  <si>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</si>
  <si>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</si>
  <si>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</si>
  <si>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</si>
  <si>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</si>
  <si>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</si>
  <si>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</si>
  <si>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</si>
  <si>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</si>
  <si>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</si>
  <si>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</si>
  <si>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</si>
  <si>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</si>
  <si>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</si>
  <si>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</si>
  <si>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</si>
  <si>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</si>
  <si>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</si>
  <si>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</si>
  <si>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</si>
  <si>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</si>
  <si>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</si>
  <si>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</si>
  <si>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</si>
  <si>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</si>
  <si>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</si>
  <si>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</si>
  <si>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</si>
  <si>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</si>
  <si>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</si>
  <si>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</si>
  <si>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</si>
  <si>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</si>
  <si>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</si>
  <si>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</si>
  <si>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</si>
  <si>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</si>
  <si>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</si>
  <si>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</si>
  <si>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</si>
  <si>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</si>
  <si>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</si>
  <si>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</si>
  <si>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</si>
  <si>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</si>
  <si>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</si>
  <si>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</si>
  <si>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</si>
  <si>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</si>
  <si>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</si>
  <si>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</si>
  <si>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</si>
  <si>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</si>
  <si>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</si>
  <si>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</si>
  <si>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</si>
  <si>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</si>
  <si>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</si>
  <si>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</si>
  <si>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</si>
  <si>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</si>
  <si>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</si>
  <si>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</si>
  <si>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</si>
  <si>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</si>
  <si>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</si>
  <si>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</si>
  <si>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</si>
  <si>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</si>
  <si>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</si>
  <si>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</si>
  <si>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</si>
  <si>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</si>
  <si>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</si>
  <si>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</si>
  <si>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</si>
  <si>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</si>
  <si>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</si>
  <si>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</si>
  <si>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</si>
  <si>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</si>
  <si>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</si>
  <si>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</si>
  <si>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</si>
  <si>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</si>
  <si>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</si>
  <si>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</si>
  <si>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</si>
  <si>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</si>
  <si>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</si>
  <si>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</si>
  <si>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</si>
  <si>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</si>
  <si>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</si>
  <si>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</si>
  <si>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</si>
  <si>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</si>
  <si>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</si>
  <si>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</si>
  <si>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</si>
  <si>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</si>
  <si>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</si>
  <si>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</si>
  <si>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</si>
  <si>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</si>
  <si>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</si>
  <si>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</si>
  <si>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</si>
  <si>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</si>
  <si>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</si>
  <si>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</si>
  <si>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</si>
  <si>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</si>
  <si>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</si>
  <si>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</si>
  <si>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</si>
  <si>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</si>
  <si>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</si>
  <si>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</si>
  <si>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</si>
  <si>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</si>
  <si>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</si>
  <si>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</si>
  <si>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</si>
  <si>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</si>
  <si>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</si>
  <si>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</si>
  <si>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</si>
  <si>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</si>
  <si>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</si>
  <si>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</si>
  <si>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</si>
  <si>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</si>
  <si>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</si>
  <si>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</si>
  <si>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</si>
  <si>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</si>
  <si>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</si>
  <si>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</si>
  <si>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</si>
  <si>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</si>
  <si>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</si>
  <si>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</si>
  <si>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</si>
  <si>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</si>
  <si>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</si>
  <si>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</si>
  <si>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</si>
  <si>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</si>
  <si>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</si>
  <si>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</si>
  <si>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</si>
  <si>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</si>
  <si>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</si>
  <si>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</si>
  <si>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</si>
  <si>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</si>
  <si>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</si>
  <si>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</si>
  <si>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</si>
  <si>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</si>
  <si>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</si>
  <si>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</si>
  <si>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</si>
  <si>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</si>
  <si>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</si>
  <si>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</si>
  <si>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</si>
  <si>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</si>
  <si>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</si>
  <si>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</si>
  <si>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</si>
  <si>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</si>
  <si>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</si>
  <si>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</si>
  <si>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</si>
  <si>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</si>
  <si>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</si>
  <si>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</si>
  <si>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</si>
  <si>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</si>
  <si>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</si>
  <si>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</si>
  <si>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</si>
  <si>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</si>
  <si>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</si>
  <si>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</si>
  <si>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</si>
  <si>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</si>
  <si>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</si>
  <si>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</si>
  <si>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</si>
  <si>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</si>
  <si>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</si>
  <si>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</si>
  <si>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</si>
  <si>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</si>
  <si>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</si>
  <si>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</si>
  <si>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</si>
  <si>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</si>
  <si>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</si>
  <si>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</si>
  <si>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</si>
  <si>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</si>
  <si>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</si>
  <si>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</si>
  <si>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</si>
  <si>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</si>
  <si>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</si>
  <si>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</si>
  <si>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</si>
  <si>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</si>
  <si>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</si>
  <si>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</si>
  <si>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</si>
  <si>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</si>
  <si>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</si>
  <si>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</si>
  <si>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</si>
  <si>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</si>
  <si>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</si>
  <si>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</si>
  <si>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</si>
  <si>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</si>
  <si>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</si>
  <si>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</si>
  <si>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</si>
  <si>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</si>
  <si>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</si>
  <si>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</si>
  <si>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</si>
  <si>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</si>
  <si>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</si>
  <si>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</si>
  <si>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</si>
  <si>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</si>
  <si>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</si>
  <si>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</si>
  <si>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</si>
  <si>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</si>
  <si>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</si>
  <si>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</si>
  <si>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</si>
  <si>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</si>
  <si>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</si>
  <si>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</si>
  <si>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</si>
  <si>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</si>
  <si>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</si>
  <si>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</si>
  <si>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</si>
  <si>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</si>
  <si>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</si>
  <si>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</si>
  <si>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</si>
  <si>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</si>
  <si>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</si>
  <si>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</si>
  <si>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</si>
  <si>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</si>
  <si>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</si>
  <si>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</si>
  <si>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</si>
  <si>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</si>
  <si>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</si>
  <si>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</si>
  <si>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</si>
  <si>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</si>
  <si>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</si>
  <si>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</si>
  <si>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</si>
  <si>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</si>
  <si>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</si>
  <si>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</si>
  <si>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</si>
  <si>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</si>
  <si>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</si>
  <si>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</si>
  <si>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</si>
  <si>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</si>
  <si>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</si>
  <si>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</si>
  <si>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</si>
  <si>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</si>
  <si>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</si>
  <si>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</si>
  <si>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</si>
  <si>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</si>
  <si>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</si>
  <si>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</si>
  <si>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</si>
  <si>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</si>
  <si>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</si>
  <si>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</si>
  <si>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</si>
  <si>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</si>
  <si>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</si>
  <si>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</si>
  <si>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</si>
  <si>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</si>
  <si>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</si>
  <si>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</si>
  <si>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</si>
  <si>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</si>
  <si>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</si>
  <si>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</si>
  <si>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</si>
  <si>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</si>
  <si>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</si>
  <si>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</si>
  <si>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</si>
  <si>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</si>
  <si>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</si>
  <si>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</si>
  <si>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</si>
  <si>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</si>
  <si>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</si>
  <si>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</si>
  <si>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</si>
  <si>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</si>
  <si>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</si>
  <si>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</si>
  <si>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</si>
  <si>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</si>
  <si>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</si>
  <si>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</si>
  <si>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</si>
  <si>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</si>
  <si>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</si>
  <si>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</si>
  <si>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</si>
  <si>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</si>
  <si>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</si>
  <si>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</si>
  <si>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</si>
  <si>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</si>
  <si>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</si>
  <si>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</si>
  <si>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</si>
  <si>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</si>
  <si>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</si>
  <si>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</si>
  <si>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</si>
  <si>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</si>
  <si>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</si>
  <si>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</si>
  <si>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</si>
  <si>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</si>
  <si>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</si>
  <si>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</si>
  <si>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</si>
  <si>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</si>
  <si>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</si>
  <si>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</si>
  <si>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</si>
  <si>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</si>
  <si>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</si>
  <si>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</si>
  <si>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</si>
  <si>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</si>
  <si>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</si>
  <si>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</si>
  <si>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</si>
  <si>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</si>
  <si>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</si>
  <si>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</si>
  <si>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</si>
  <si>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</si>
  <si>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</si>
  <si>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</si>
  <si>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</si>
  <si>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</si>
  <si>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</si>
  <si>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</si>
  <si>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</si>
  <si>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</si>
  <si>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</si>
  <si>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</si>
  <si>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</si>
  <si>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</si>
  <si>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</si>
  <si>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</si>
  <si>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</si>
  <si>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</si>
  <si>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</si>
  <si>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</si>
  <si>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</si>
  <si>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</si>
  <si>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</si>
  <si>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</si>
  <si>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</si>
  <si>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</si>
  <si>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</si>
  <si>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</si>
  <si>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</si>
  <si>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</si>
  <si>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</si>
  <si>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</si>
  <si>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</si>
  <si>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</si>
  <si>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</si>
  <si>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</si>
  <si>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</si>
  <si>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</si>
  <si>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</si>
  <si>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</si>
  <si>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</si>
  <si>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</si>
  <si>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</si>
  <si>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</si>
  <si>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</si>
  <si>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</si>
  <si>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</si>
  <si>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</si>
  <si>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</si>
  <si>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</si>
  <si>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</si>
  <si>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</si>
  <si>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</si>
  <si>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</si>
  <si>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</si>
  <si>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</si>
  <si>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</si>
  <si>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</si>
  <si>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</si>
  <si>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</si>
  <si>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</si>
  <si>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</si>
  <si>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</si>
  <si>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</si>
  <si>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</si>
  <si>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</si>
  <si>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</si>
  <si>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</si>
  <si>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</si>
  <si>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</si>
  <si>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</si>
  <si>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</si>
  <si>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</si>
  <si>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</si>
  <si>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</si>
  <si>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</si>
  <si>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</si>
  <si>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</si>
  <si>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</si>
  <si>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</si>
  <si>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</si>
  <si>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</si>
  <si>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</si>
  <si>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</si>
  <si>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</si>
  <si>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</si>
  <si>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</si>
  <si>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</si>
  <si>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</si>
  <si>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</si>
  <si>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</si>
  <si>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</si>
  <si>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</si>
  <si>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</si>
  <si>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</si>
  <si>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</si>
  <si>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</si>
  <si>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</si>
  <si>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</si>
  <si>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</si>
  <si>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</si>
  <si>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</si>
  <si>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</si>
  <si>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</si>
  <si>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</si>
  <si>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</si>
  <si>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</si>
  <si>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</si>
  <si>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</si>
  <si>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</si>
  <si>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</si>
  <si>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</si>
  <si>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</si>
  <si>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</si>
  <si>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</si>
  <si>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</si>
  <si>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</si>
  <si>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</si>
  <si>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</si>
  <si>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</si>
  <si>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</si>
  <si>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</si>
  <si>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</si>
  <si>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</si>
  <si>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</si>
  <si>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</si>
  <si>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</si>
  <si>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</si>
  <si>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</si>
  <si>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</si>
  <si>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</si>
  <si>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</si>
  <si>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</si>
  <si>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</si>
  <si>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</si>
  <si>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</si>
  <si>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</si>
  <si>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</si>
  <si>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</si>
  <si>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</si>
  <si>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</si>
  <si>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</si>
  <si>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</si>
  <si>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</si>
  <si>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</si>
  <si>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</si>
  <si>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</si>
  <si>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</si>
  <si>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</si>
  <si>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</si>
  <si>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</si>
  <si>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</si>
  <si>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</si>
  <si>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</si>
  <si>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</si>
  <si>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</si>
  <si>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</si>
  <si>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</si>
  <si>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</si>
  <si>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</si>
  <si>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</si>
  <si>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</si>
  <si>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</si>
  <si>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</si>
  <si>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</si>
  <si>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</si>
  <si>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</si>
  <si>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</si>
  <si>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</si>
  <si>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</si>
  <si>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</si>
  <si>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</si>
  <si>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</si>
  <si>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</si>
  <si>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</si>
  <si>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</si>
  <si>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</si>
  <si>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</si>
  <si>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</si>
  <si>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</si>
  <si>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</si>
  <si>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</si>
  <si>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</si>
  <si>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</si>
  <si>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</si>
  <si>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</si>
  <si>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</si>
  <si>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</si>
  <si>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</si>
  <si>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</si>
  <si>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</si>
  <si>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</si>
  <si>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</si>
  <si>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</si>
  <si>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</si>
  <si>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</si>
  <si>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</si>
  <si>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</si>
  <si>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</si>
  <si>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</si>
  <si>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</si>
  <si>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</si>
  <si>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</si>
  <si>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</si>
  <si>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</si>
  <si>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</si>
  <si>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</si>
  <si>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</si>
  <si>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</si>
  <si>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</si>
  <si>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</si>
  <si>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</si>
  <si>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</si>
  <si>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</si>
  <si>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</si>
  <si>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</si>
  <si>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</si>
  <si>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</si>
  <si>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</si>
  <si>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</si>
  <si>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</si>
  <si>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</si>
  <si>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</si>
  <si>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</si>
  <si>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</si>
  <si>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</si>
  <si>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</si>
  <si>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</si>
  <si>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</si>
  <si>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</si>
  <si>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</si>
  <si>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</si>
  <si>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</si>
  <si>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</si>
  <si>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</si>
  <si>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</si>
  <si>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</si>
  <si>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</si>
  <si>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</si>
  <si>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</si>
  <si>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</si>
  <si>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</si>
  <si>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</si>
  <si>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</si>
  <si>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</si>
  <si>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</si>
  <si>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</si>
  <si>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</si>
  <si>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</si>
  <si>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</si>
  <si>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</si>
  <si>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</si>
  <si>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</si>
  <si>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</si>
  <si>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</si>
  <si>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</si>
  <si>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</si>
  <si>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</si>
  <si>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</si>
  <si>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</si>
  <si>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</si>
  <si>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</si>
  <si>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</si>
  <si>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</si>
  <si>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</si>
  <si>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</si>
  <si>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</si>
  <si>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</si>
  <si>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</si>
  <si>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</si>
  <si>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</si>
  <si>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</si>
  <si>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</si>
  <si>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</si>
  <si>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</si>
  <si>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</si>
  <si>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</si>
  <si>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</si>
  <si>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</si>
  <si>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</si>
  <si>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</si>
  <si>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</si>
  <si>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</si>
  <si>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</si>
  <si>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</si>
  <si>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</si>
  <si>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</si>
  <si>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</si>
  <si>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</si>
  <si>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</si>
  <si>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</si>
  <si>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</si>
  <si>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</si>
  <si>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</si>
  <si>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</si>
  <si>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</si>
  <si>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</si>
  <si>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</si>
  <si>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</si>
  <si>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</si>
  <si>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</si>
  <si>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</si>
  <si>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</si>
  <si>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</si>
  <si>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</si>
  <si>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</si>
  <si>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</si>
  <si>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</si>
  <si>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</si>
  <si>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</si>
  <si>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</si>
  <si>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</si>
  <si>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</si>
  <si>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</si>
  <si>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</si>
  <si>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</si>
  <si>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</si>
  <si>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</si>
  <si>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</si>
  <si>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</si>
  <si>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</si>
  <si>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</si>
  <si>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</si>
  <si>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</si>
  <si>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</si>
  <si>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</si>
  <si>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</si>
  <si>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</si>
  <si>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</si>
  <si>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</si>
  <si>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</si>
  <si>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</si>
  <si>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</si>
  <si>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</si>
  <si>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</si>
  <si>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</si>
  <si>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</si>
  <si>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</si>
  <si>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</si>
  <si>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</si>
  <si>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</si>
  <si>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</si>
  <si>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</si>
  <si>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</si>
  <si>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</si>
  <si>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</si>
  <si>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</si>
  <si>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</si>
  <si>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</si>
  <si>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</si>
  <si>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</si>
  <si>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</si>
  <si>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</si>
  <si>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</si>
  <si>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</si>
  <si>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</si>
  <si>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</si>
  <si>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</si>
  <si>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</si>
  <si>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</si>
  <si>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</si>
  <si>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</si>
  <si>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</si>
  <si>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</si>
  <si>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</si>
  <si>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</si>
  <si>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</si>
  <si>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</si>
  <si>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</si>
  <si>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</si>
  <si>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</si>
  <si>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</si>
  <si>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</si>
  <si>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</si>
  <si>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</si>
  <si>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</si>
  <si>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</si>
  <si>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</si>
  <si>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</si>
  <si>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</si>
  <si>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</si>
  <si>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</si>
  <si>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</si>
  <si>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</si>
  <si>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</si>
  <si>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</si>
  <si>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</si>
  <si>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</si>
  <si>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</si>
  <si>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</si>
  <si>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</si>
  <si>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</si>
  <si>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</si>
  <si>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</si>
  <si>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</si>
  <si>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</si>
  <si>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</si>
  <si>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</si>
  <si>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</si>
  <si>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</si>
  <si>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</si>
  <si>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</si>
  <si>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</si>
  <si>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</si>
  <si>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</si>
  <si>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</si>
  <si>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</si>
  <si>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</si>
  <si>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</si>
  <si>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</si>
  <si>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</si>
  <si>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</si>
  <si>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</si>
  <si>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</si>
  <si>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</si>
  <si>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</si>
  <si>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</si>
  <si>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</si>
  <si>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</si>
  <si>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</si>
  <si>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</si>
  <si>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</si>
  <si>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</si>
  <si>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</si>
  <si>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</si>
  <si>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</si>
  <si>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</si>
  <si>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</si>
  <si>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</si>
  <si>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</si>
  <si>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</si>
  <si>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</si>
  <si>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</si>
  <si>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</si>
  <si>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</si>
  <si>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</si>
  <si>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</si>
  <si>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</si>
  <si>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</si>
  <si>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</si>
  <si>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</si>
  <si>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</si>
  <si>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</si>
  <si>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</si>
  <si>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</si>
  <si>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</si>
  <si>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</si>
  <si>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</si>
  <si>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</si>
  <si>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</si>
  <si>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</si>
  <si>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</si>
  <si>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</si>
  <si>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</si>
  <si>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</si>
  <si>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</si>
  <si>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</si>
  <si>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</si>
  <si>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</si>
  <si>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</si>
  <si>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</si>
  <si>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</si>
  <si>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</si>
  <si>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</si>
  <si>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</si>
  <si>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</si>
  <si>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</si>
  <si>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</si>
  <si>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</si>
  <si>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</si>
  <si>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</si>
  <si>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</si>
  <si>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</si>
  <si>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</si>
  <si>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</si>
  <si>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</si>
  <si>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</si>
  <si>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</si>
  <si>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</si>
  <si>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</si>
  <si>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</si>
  <si>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</si>
  <si>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</si>
  <si>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</si>
  <si>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</si>
  <si>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</si>
  <si>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</si>
  <si>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</si>
  <si>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</si>
  <si>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</si>
  <si>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</si>
  <si>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</si>
  <si>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</si>
  <si>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</si>
  <si>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</si>
  <si>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</si>
  <si>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</si>
  <si>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</si>
  <si>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</si>
  <si>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</si>
  <si>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</si>
  <si>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</si>
  <si>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</si>
  <si>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</si>
  <si>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</si>
  <si>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</si>
  <si>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</si>
  <si>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</si>
  <si>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</si>
  <si>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</si>
  <si>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</si>
  <si>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</si>
  <si>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</si>
  <si>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</si>
  <si>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</si>
  <si>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</si>
  <si>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</si>
  <si>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</si>
  <si>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</si>
  <si>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</si>
  <si>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</si>
  <si>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</si>
  <si>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</si>
  <si>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</si>
  <si>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</si>
  <si>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</si>
  <si>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</si>
  <si>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</si>
  <si>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</si>
  <si>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</si>
  <si>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</si>
  <si>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</si>
  <si>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</si>
  <si>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</si>
  <si>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</si>
  <si>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</si>
  <si>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</si>
  <si>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</si>
  <si>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</si>
  <si>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</si>
  <si>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</si>
  <si>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</si>
  <si>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</si>
  <si>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</si>
  <si>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</si>
  <si>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</si>
  <si>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</si>
  <si>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</si>
  <si>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</si>
  <si>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</si>
  <si>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</si>
  <si>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</si>
  <si>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</si>
  <si>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</si>
  <si>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</si>
  <si>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</si>
  <si>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</si>
  <si>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</si>
  <si>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</si>
  <si>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</si>
  <si>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</si>
  <si>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</si>
  <si>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</si>
  <si>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</si>
  <si>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</si>
  <si>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</si>
  <si>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</si>
  <si>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</si>
  <si>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</si>
  <si>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</si>
  <si>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</si>
  <si>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</si>
  <si>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</si>
  <si>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</si>
  <si>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</si>
  <si>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</si>
  <si>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</si>
  <si>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</si>
  <si>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</si>
  <si>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</si>
  <si>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</si>
  <si>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</si>
  <si>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</si>
  <si>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</si>
  <si>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</si>
  <si>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</si>
  <si>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</si>
  <si>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</si>
  <si>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</si>
  <si>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</si>
  <si>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</si>
  <si>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</si>
  <si>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</si>
  <si>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</si>
  <si>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</si>
  <si>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</si>
  <si>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</si>
  <si>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</si>
  <si>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</si>
  <si>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</si>
  <si>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</si>
  <si>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</si>
  <si>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</si>
  <si>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</si>
  <si>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</si>
  <si>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</si>
  <si>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</si>
  <si>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</si>
  <si>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</si>
  <si>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</si>
  <si>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</si>
  <si>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</si>
  <si>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</si>
  <si>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</si>
  <si>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</si>
  <si>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</si>
  <si>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</si>
  <si>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</si>
  <si>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</si>
  <si>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</si>
  <si>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</si>
  <si>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</si>
  <si>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</si>
  <si>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</si>
  <si>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</si>
  <si>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</si>
  <si>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</si>
  <si>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</si>
  <si>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</si>
  <si>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</si>
  <si>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</si>
  <si>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</si>
  <si>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</si>
  <si>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</si>
  <si>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</si>
  <si>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</si>
  <si>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</si>
  <si>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</si>
  <si>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</si>
  <si>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</si>
  <si>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</si>
  <si>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</si>
  <si>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</si>
  <si>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</si>
  <si>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</si>
  <si>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</si>
  <si>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</si>
  <si>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</si>
  <si>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</si>
  <si>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</si>
  <si>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</si>
  <si>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</si>
  <si>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</si>
  <si>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</si>
  <si>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</si>
  <si>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</si>
  <si>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</si>
  <si>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</si>
  <si>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</si>
  <si>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</si>
  <si>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</si>
  <si>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</si>
  <si>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</si>
  <si>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</si>
  <si>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</si>
  <si>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</si>
  <si>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</si>
  <si>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</si>
  <si>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</si>
  <si>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</si>
  <si>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</si>
  <si>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</si>
  <si>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</si>
  <si>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</si>
  <si>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</si>
  <si>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</si>
  <si>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</si>
  <si>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</si>
  <si>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</si>
  <si>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</si>
  <si>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</si>
  <si>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</si>
  <si>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</si>
  <si>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</si>
  <si>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</si>
  <si>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</si>
  <si>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</si>
  <si>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</si>
  <si>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</si>
  <si>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</si>
  <si>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</si>
  <si>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</si>
  <si>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</si>
  <si>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</si>
  <si>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</si>
  <si>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</si>
  <si>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</si>
  <si>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</si>
  <si>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</si>
  <si>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</si>
  <si>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</si>
  <si>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</si>
  <si>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</si>
  <si>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</si>
  <si>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</si>
  <si>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</si>
  <si>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</si>
  <si>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</si>
  <si>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</si>
  <si>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</si>
  <si>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</si>
  <si>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</si>
  <si>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</si>
  <si>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</si>
  <si>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</si>
  <si>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</si>
  <si>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</si>
  <si>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</si>
  <si>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</si>
  <si>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</si>
  <si>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</si>
  <si>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</si>
  <si>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</si>
  <si>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</si>
  <si>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</si>
  <si>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</si>
  <si>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</si>
  <si>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</si>
  <si>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</si>
  <si>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</si>
  <si>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</si>
  <si>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</si>
  <si>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</si>
  <si>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</si>
  <si>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</si>
  <si>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</si>
  <si>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</si>
  <si>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</si>
  <si>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</si>
  <si>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</si>
  <si>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</si>
  <si>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</si>
  <si>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</si>
  <si>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</si>
  <si>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</si>
  <si>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</si>
  <si>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</si>
  <si>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</si>
  <si>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</si>
  <si>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</si>
  <si>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</si>
  <si>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</si>
  <si>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</si>
  <si>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</si>
  <si>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</si>
  <si>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</si>
  <si>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</si>
  <si>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</si>
  <si>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</si>
  <si>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</si>
  <si>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</si>
  <si>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</si>
  <si>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</si>
  <si>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</si>
  <si>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</si>
  <si>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</si>
  <si>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</si>
  <si>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</si>
  <si>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</si>
  <si>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</si>
  <si>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</si>
  <si>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</si>
  <si>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</si>
  <si>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</si>
  <si>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</si>
  <si>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</si>
  <si>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</si>
  <si>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</si>
  <si>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</si>
  <si>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</si>
  <si>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</si>
  <si>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</si>
  <si>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</si>
  <si>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</si>
  <si>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</si>
  <si>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</si>
  <si>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</si>
  <si>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</si>
  <si>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</si>
  <si>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</si>
  <si>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</si>
  <si>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</si>
  <si>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</si>
  <si>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</si>
  <si>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</si>
  <si>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</si>
  <si>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</si>
  <si>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</si>
  <si>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</si>
  <si>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</si>
  <si>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</si>
  <si>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</si>
  <si>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</si>
  <si>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</si>
  <si>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</si>
  <si>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</si>
  <si>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</si>
  <si>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</si>
  <si>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</si>
  <si>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</si>
  <si>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</si>
  <si>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</si>
  <si>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</si>
  <si>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</si>
  <si>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</si>
  <si>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</si>
  <si>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</si>
  <si>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</si>
  <si>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</si>
  <si>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</si>
  <si>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</si>
  <si>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</si>
  <si>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</si>
  <si>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</si>
  <si>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</si>
  <si>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</si>
  <si>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</si>
  <si>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</si>
  <si>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</si>
  <si>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</si>
  <si>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</si>
  <si>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</si>
  <si>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</si>
  <si>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</si>
  <si>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</si>
  <si>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</si>
  <si>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</si>
  <si>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</si>
  <si>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</si>
  <si>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</si>
  <si>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</si>
  <si>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</si>
  <si>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</si>
  <si>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</si>
  <si>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</si>
  <si>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</si>
  <si>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</si>
  <si>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</si>
  <si>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</si>
  <si>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</si>
  <si>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</si>
  <si>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</si>
  <si>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</si>
  <si>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</si>
  <si>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</si>
  <si>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</si>
  <si>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</si>
  <si>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</si>
  <si>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</si>
  <si>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</si>
  <si>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</si>
  <si>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</si>
  <si>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</si>
  <si>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</si>
  <si>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</si>
  <si>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</si>
  <si>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</si>
  <si>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</si>
  <si>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</si>
  <si>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</si>
  <si>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</si>
  <si>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</si>
  <si>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</si>
  <si>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</si>
  <si>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</si>
  <si>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</si>
  <si>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</si>
  <si>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</si>
  <si>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</si>
  <si>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</si>
  <si>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</si>
  <si>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</si>
  <si>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</si>
  <si>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</si>
  <si>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</si>
  <si>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</si>
  <si>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</si>
  <si>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</si>
  <si>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</si>
  <si>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</si>
  <si>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</si>
  <si>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</si>
  <si>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</si>
  <si>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</si>
  <si>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</si>
  <si>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</si>
  <si>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</si>
  <si>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</si>
  <si>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</si>
  <si>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</si>
  <si>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</si>
  <si>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</si>
  <si>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</si>
  <si>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</si>
  <si>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</si>
  <si>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</si>
  <si>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</si>
  <si>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</si>
  <si>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</si>
  <si>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</si>
  <si>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</si>
  <si>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</si>
  <si>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</si>
  <si>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</si>
  <si>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</si>
  <si>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</si>
  <si>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</si>
  <si>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</si>
  <si>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</si>
  <si>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</si>
  <si>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</si>
  <si>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</si>
  <si>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</si>
  <si>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</si>
  <si>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</si>
  <si>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</si>
  <si>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</si>
  <si>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</si>
  <si>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</si>
  <si>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</si>
  <si>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</si>
  <si>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</si>
  <si>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</si>
  <si>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</si>
  <si>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</si>
  <si>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</si>
  <si>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</si>
  <si>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</si>
  <si>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</si>
  <si>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</si>
  <si>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</si>
  <si>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</si>
  <si>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</si>
  <si>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</si>
  <si>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</si>
  <si>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</si>
  <si>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</si>
  <si>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</si>
  <si>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</si>
  <si>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</si>
  <si>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</si>
  <si>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</si>
  <si>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</si>
  <si>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</si>
  <si>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</si>
  <si>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</si>
  <si>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</si>
  <si>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</si>
  <si>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</si>
  <si>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</si>
  <si>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</si>
  <si>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</si>
  <si>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</si>
  <si>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</si>
  <si>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</si>
  <si>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</si>
  <si>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</si>
  <si>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</si>
  <si>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</si>
  <si>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</si>
  <si>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</si>
  <si>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</si>
  <si>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</si>
  <si>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</si>
  <si>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</si>
  <si>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</si>
  <si>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</si>
  <si>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</si>
  <si>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</si>
  <si>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</si>
  <si>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</si>
  <si>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</si>
  <si>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</si>
  <si>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</si>
  <si>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</si>
  <si>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</si>
  <si>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</si>
  <si>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</si>
  <si>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</si>
  <si>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</si>
  <si>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</si>
  <si>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</si>
  <si>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</si>
  <si>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</si>
  <si>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</si>
  <si>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</si>
  <si>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</si>
  <si>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</si>
  <si>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</si>
  <si>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</si>
  <si>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</si>
  <si>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</si>
  <si>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</si>
  <si>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</si>
  <si>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</si>
  <si>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</si>
  <si>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</si>
  <si>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</si>
  <si>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</si>
  <si>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</si>
  <si>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</si>
  <si>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</si>
  <si>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</si>
  <si>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</si>
  <si>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</si>
  <si>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</si>
  <si>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</si>
  <si>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</si>
  <si>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</si>
  <si>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</si>
  <si>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</si>
  <si>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</si>
  <si>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</si>
  <si>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</si>
  <si>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</si>
  <si>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</si>
  <si>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</si>
  <si>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</si>
  <si>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</si>
  <si>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</si>
  <si>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</si>
  <si>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</si>
  <si>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</si>
  <si>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</si>
  <si>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</si>
  <si>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</si>
  <si>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</si>
  <si>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</si>
  <si>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</si>
  <si>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</si>
  <si>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</si>
  <si>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</si>
  <si>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</si>
  <si>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</si>
  <si>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</si>
  <si>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</si>
  <si>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</si>
  <si>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</si>
  <si>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</si>
  <si>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</si>
  <si>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</si>
  <si>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</si>
  <si>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</si>
  <si>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</si>
  <si>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</si>
  <si>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</si>
  <si>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</si>
  <si>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</si>
  <si>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</si>
  <si>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</si>
  <si>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</si>
  <si>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</si>
  <si>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</si>
  <si>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</si>
  <si>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</si>
  <si>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</si>
  <si>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</si>
  <si>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</si>
  <si>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</si>
  <si>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</si>
  <si>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</si>
  <si>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</si>
  <si>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</si>
  <si>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</si>
  <si>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</si>
  <si>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</si>
  <si>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</si>
  <si>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</si>
  <si>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</si>
  <si>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</si>
  <si>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</si>
  <si>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</si>
  <si>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</si>
  <si>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</si>
  <si>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</si>
  <si>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</si>
  <si>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</si>
  <si>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</si>
  <si>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</si>
  <si>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</si>
  <si>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</si>
  <si>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</si>
  <si>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</si>
  <si>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</si>
  <si>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</si>
  <si>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</si>
  <si>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</si>
  <si>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</si>
  <si>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</si>
  <si>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</si>
  <si>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</si>
  <si>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</si>
  <si>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</si>
  <si>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</si>
  <si>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</si>
  <si>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</si>
  <si>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</si>
  <si>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</si>
  <si>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</si>
  <si>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</si>
  <si>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</si>
  <si>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</si>
  <si>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</si>
  <si>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</si>
  <si>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</si>
  <si>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</si>
  <si>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</si>
  <si>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</si>
  <si>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</si>
  <si>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</si>
  <si>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</si>
  <si>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</si>
  <si>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</si>
  <si>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</si>
  <si>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</si>
  <si>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</si>
  <si>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</si>
  <si>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</si>
  <si>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</si>
  <si>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</si>
  <si>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</si>
  <si>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</si>
  <si>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</si>
  <si>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</si>
  <si>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</si>
  <si>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</si>
  <si>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</si>
  <si>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</si>
  <si>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</si>
  <si>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</si>
  <si>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</si>
  <si>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</si>
  <si>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</si>
  <si>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</si>
  <si>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</si>
  <si>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</si>
  <si>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</si>
  <si>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</si>
  <si>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</si>
  <si>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</si>
  <si>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</si>
  <si>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</si>
  <si>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</si>
  <si>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</si>
  <si>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</si>
  <si>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</si>
  <si>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</si>
  <si>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</si>
  <si>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</si>
  <si>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</si>
  <si>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</si>
  <si>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</si>
  <si>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</si>
  <si>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</si>
  <si>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</si>
  <si>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</si>
  <si>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</si>
  <si>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</si>
  <si>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</si>
  <si>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</si>
  <si>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</si>
  <si>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</si>
  <si>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</si>
  <si>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</si>
  <si>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</si>
  <si>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</si>
  <si>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</si>
  <si>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</si>
  <si>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</si>
  <si>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</si>
  <si>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</si>
  <si>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</si>
  <si>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</si>
  <si>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</si>
  <si>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</si>
  <si>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</si>
  <si>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</si>
  <si>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</si>
  <si>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</si>
  <si>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</si>
  <si>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</si>
  <si>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</si>
  <si>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</si>
  <si>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</si>
  <si>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</si>
  <si>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</si>
  <si>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</si>
  <si>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</si>
  <si>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</si>
  <si>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</si>
  <si>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</si>
  <si>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</si>
  <si>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</si>
  <si>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</si>
  <si>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</si>
  <si>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</si>
  <si>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</si>
  <si>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</si>
  <si>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</si>
  <si>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</si>
  <si>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</si>
  <si>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</si>
  <si>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</si>
  <si>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</si>
  <si>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</si>
  <si>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</si>
  <si>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</si>
  <si>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</si>
  <si>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</si>
  <si>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</si>
  <si>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</si>
  <si>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</si>
  <si>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</si>
  <si>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</si>
  <si>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</si>
  <si>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</si>
  <si>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</si>
  <si>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</si>
  <si>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</si>
  <si>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</si>
  <si>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</si>
  <si>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</si>
  <si>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</si>
  <si>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</si>
  <si>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</si>
  <si>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</si>
  <si>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</si>
  <si>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</si>
  <si>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</si>
  <si>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</si>
  <si>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</si>
  <si>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</si>
  <si>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</si>
  <si>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</si>
  <si>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</si>
  <si>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</si>
  <si>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</si>
  <si>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</si>
  <si>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</si>
  <si>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</si>
  <si>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</si>
  <si>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</si>
  <si>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</si>
  <si>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</si>
  <si>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</si>
  <si>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</si>
  <si>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</si>
  <si>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</si>
  <si>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</si>
  <si>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</si>
  <si>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</si>
  <si>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</si>
  <si>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</si>
  <si>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</si>
  <si>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</si>
  <si>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</si>
  <si>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</si>
  <si>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</si>
  <si>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</si>
  <si>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</si>
  <si>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</si>
  <si>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</si>
  <si>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</si>
  <si>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</si>
  <si>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</si>
  <si>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</si>
  <si>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</si>
  <si>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</si>
  <si>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</si>
  <si>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</si>
  <si>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</si>
  <si>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</si>
  <si>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</si>
  <si>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</si>
  <si>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</si>
  <si>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</si>
  <si>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</si>
  <si>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</si>
  <si>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</si>
  <si>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</si>
  <si>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</si>
  <si>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</si>
  <si>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</si>
  <si>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</si>
  <si>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</si>
  <si>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</si>
  <si>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</si>
  <si>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</si>
  <si>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</si>
  <si>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</si>
  <si>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</si>
  <si>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</si>
  <si>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</si>
  <si>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</si>
  <si>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</si>
  <si>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</si>
  <si>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</si>
  <si>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</si>
  <si>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</si>
  <si>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</si>
  <si>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</si>
  <si>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</si>
  <si>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</si>
  <si>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</si>
  <si>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</si>
  <si>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</si>
  <si>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</si>
  <si>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</si>
  <si>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</si>
  <si>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</si>
  <si>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</si>
  <si>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</si>
  <si>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</si>
  <si>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</si>
  <si>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</si>
  <si>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</si>
  <si>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</si>
  <si>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</si>
  <si>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</si>
  <si>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</si>
  <si>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</si>
  <si>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</si>
  <si>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</si>
  <si>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</si>
  <si>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</si>
  <si>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</si>
  <si>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</si>
  <si>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</si>
  <si>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</si>
  <si>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</si>
  <si>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</si>
  <si>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</si>
  <si>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</si>
  <si>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</si>
  <si>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</si>
  <si>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</si>
  <si>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</si>
  <si>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</si>
  <si>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</si>
  <si>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</si>
  <si>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</si>
  <si>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</si>
  <si>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</si>
  <si>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</si>
  <si>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</si>
  <si>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</si>
  <si>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</si>
  <si>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</si>
  <si>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</si>
  <si>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</si>
  <si>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</si>
  <si>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</si>
  <si>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</si>
  <si>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</si>
  <si>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</si>
  <si>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</si>
  <si>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</si>
  <si>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</si>
  <si>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</si>
  <si>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</si>
  <si>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</si>
  <si>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</si>
  <si>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</si>
  <si>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</si>
  <si>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</si>
  <si>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</si>
  <si>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</si>
  <si>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</si>
  <si>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</si>
  <si>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</si>
  <si>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</si>
  <si>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</si>
  <si>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</si>
  <si>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</si>
  <si>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</si>
  <si>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</si>
  <si>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</si>
  <si>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</si>
  <si>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</si>
  <si>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</si>
  <si>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</si>
  <si>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</si>
  <si>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</si>
  <si>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</si>
  <si>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</si>
  <si>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</si>
  <si>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</si>
  <si>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</si>
  <si>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</si>
  <si>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</si>
  <si>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</si>
  <si>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</si>
  <si>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</si>
  <si>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</si>
  <si>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</si>
  <si>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</si>
  <si>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</si>
  <si>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</si>
  <si>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</si>
  <si>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</si>
  <si>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</si>
  <si>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</si>
  <si>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</si>
  <si>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</si>
  <si>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</si>
  <si>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</si>
  <si>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</si>
  <si>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</si>
  <si>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</si>
  <si>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</si>
  <si>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</si>
  <si>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</si>
  <si>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</si>
  <si>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</si>
  <si>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</si>
  <si>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</si>
  <si>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</si>
  <si>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</si>
  <si>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</si>
  <si>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</si>
  <si>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</si>
  <si>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</si>
  <si>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</si>
  <si>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</si>
  <si>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</si>
  <si>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</si>
  <si>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</si>
  <si>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</si>
  <si>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</si>
  <si>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</si>
  <si>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</si>
  <si>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</si>
  <si>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</si>
  <si>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</si>
  <si>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</si>
  <si>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</si>
  <si>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</si>
  <si>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</si>
  <si>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</si>
  <si>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</si>
  <si>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</si>
  <si>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</si>
  <si>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</si>
  <si>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</si>
  <si>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</si>
  <si>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</si>
  <si>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</si>
  <si>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</si>
  <si>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</si>
  <si>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</si>
  <si>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</si>
  <si>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</si>
  <si>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</si>
  <si>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</si>
  <si>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</si>
  <si>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</si>
  <si>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</si>
  <si>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</si>
  <si>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</si>
  <si>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</si>
  <si>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</si>
  <si>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</si>
  <si>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</si>
  <si>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</si>
  <si>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</si>
  <si>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</si>
  <si>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</si>
  <si>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</si>
  <si>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</si>
  <si>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</si>
  <si>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</si>
  <si>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</si>
  <si>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</si>
  <si>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</si>
  <si>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</si>
  <si>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</si>
  <si>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</si>
  <si>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</si>
  <si>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</si>
  <si>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</si>
  <si>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</si>
  <si>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</si>
  <si>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</si>
  <si>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</si>
  <si>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</si>
  <si>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</si>
  <si>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</si>
  <si>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</si>
  <si>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</si>
  <si>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</si>
  <si>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</si>
  <si>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</si>
  <si>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</si>
  <si>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</si>
  <si>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</si>
  <si>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</si>
  <si>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</si>
  <si>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</si>
  <si>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</si>
  <si>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</si>
  <si>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</si>
  <si>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</si>
  <si>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</si>
  <si>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</si>
  <si>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</si>
  <si>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</si>
  <si>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</si>
  <si>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</si>
  <si>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</si>
  <si>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</si>
  <si>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</si>
  <si>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</si>
  <si>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</si>
  <si>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</si>
  <si>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</si>
  <si>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</si>
  <si>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</si>
  <si>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</si>
  <si>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</si>
  <si>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</si>
  <si>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</si>
  <si>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</si>
  <si>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</si>
  <si>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</si>
  <si>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</si>
  <si>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</si>
  <si>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</si>
  <si>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</si>
  <si>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</si>
  <si>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</si>
  <si>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</si>
  <si>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</si>
  <si>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</si>
  <si>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</si>
  <si>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</si>
  <si>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</si>
  <si>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</si>
  <si>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</si>
  <si>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</si>
  <si>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</si>
  <si>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</si>
  <si>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</si>
  <si>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</si>
  <si>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</si>
  <si>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</si>
  <si>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</si>
  <si>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</si>
  <si>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</si>
  <si>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</si>
  <si>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</si>
  <si>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</si>
  <si>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</si>
  <si>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</si>
  <si>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</si>
  <si>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</si>
  <si>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</si>
  <si>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</si>
  <si>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</si>
  <si>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</si>
  <si>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</si>
  <si>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</si>
  <si>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</si>
  <si>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</si>
  <si>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</si>
  <si>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</si>
  <si>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</si>
  <si>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</si>
  <si>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</si>
  <si>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</si>
  <si>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</si>
  <si>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</si>
  <si>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</si>
  <si>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</si>
  <si>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</si>
  <si>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</si>
  <si>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</si>
  <si>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</si>
  <si>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</si>
  <si>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</si>
  <si>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</si>
  <si>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</si>
  <si>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</si>
  <si>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</si>
  <si>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</si>
  <si>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</si>
  <si>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</si>
  <si>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</si>
  <si>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</si>
  <si>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</si>
  <si>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</si>
  <si>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</si>
  <si>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</si>
  <si>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</si>
  <si>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</si>
  <si>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</si>
  <si>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</si>
  <si>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</si>
  <si>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</si>
  <si>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</si>
  <si>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</si>
  <si>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</si>
  <si>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</si>
  <si>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</si>
  <si>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</si>
  <si>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</si>
  <si>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</si>
  <si>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</si>
  <si>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</si>
  <si>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</si>
  <si>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</si>
  <si>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</si>
  <si>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</si>
  <si>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</si>
  <si>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</si>
  <si>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</si>
  <si>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</si>
  <si>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</si>
  <si>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</si>
  <si>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</si>
  <si>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</si>
  <si>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</si>
  <si>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</si>
  <si>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</si>
  <si>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</si>
  <si>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</si>
  <si>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</si>
  <si>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</si>
  <si>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</si>
  <si>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</si>
  <si>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</si>
  <si>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</si>
  <si>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</si>
  <si>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</si>
  <si>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</si>
  <si>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</si>
  <si>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</si>
  <si>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</si>
  <si>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</si>
  <si>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</si>
  <si>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</si>
  <si>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</si>
  <si>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</si>
  <si>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</si>
  <si>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</si>
  <si>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</si>
  <si>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</si>
  <si>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</si>
  <si>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</si>
  <si>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</si>
  <si>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</si>
  <si>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</si>
  <si>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</si>
  <si>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</si>
  <si>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</si>
  <si>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</si>
  <si>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</si>
  <si>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</si>
  <si>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</si>
  <si>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</si>
  <si>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</si>
  <si>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</si>
  <si>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</si>
  <si>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</si>
  <si>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</si>
  <si>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</si>
  <si>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</si>
  <si>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</si>
  <si>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</si>
  <si>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</si>
  <si>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</si>
  <si>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</si>
  <si>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</si>
  <si>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</si>
  <si>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</si>
  <si>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</si>
  <si>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</si>
  <si>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</si>
  <si>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</si>
  <si>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</si>
  <si>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</si>
  <si>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</si>
  <si>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</si>
  <si>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</si>
  <si>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</si>
  <si>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</si>
  <si>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</si>
  <si>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</si>
  <si>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</si>
  <si>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</si>
  <si>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</si>
  <si>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</si>
  <si>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</si>
  <si>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</si>
  <si>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</si>
  <si>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</si>
  <si>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</si>
  <si>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</si>
  <si>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</si>
  <si>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</si>
  <si>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</si>
  <si>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</si>
  <si>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</si>
  <si>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</si>
  <si>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</si>
  <si>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</si>
  <si>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</si>
  <si>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</si>
  <si>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</si>
  <si>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</si>
  <si>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</si>
  <si>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</si>
  <si>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</si>
  <si>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</si>
  <si>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</si>
  <si>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</si>
  <si>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</si>
  <si>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</si>
  <si>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</si>
  <si>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</si>
  <si>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</si>
  <si>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</si>
  <si>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</si>
  <si>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</si>
  <si>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</si>
  <si>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</si>
  <si>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</si>
  <si>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</si>
  <si>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</si>
  <si>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</si>
  <si>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</si>
  <si>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</si>
  <si>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</si>
  <si>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</si>
  <si>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</si>
  <si>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</si>
  <si>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</si>
  <si>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</si>
  <si>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</si>
  <si>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</si>
  <si>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</si>
  <si>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</si>
  <si>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</si>
  <si>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</si>
  <si>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</si>
  <si>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</si>
  <si>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</si>
  <si>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</si>
  <si>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</si>
  <si>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</si>
  <si>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</si>
  <si>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</si>
  <si>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</si>
  <si>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</si>
  <si>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</si>
  <si>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</si>
  <si>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</si>
  <si>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</si>
  <si>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</si>
  <si>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</si>
  <si>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</si>
  <si>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</si>
  <si>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</si>
  <si>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</si>
  <si>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</si>
  <si>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</si>
  <si>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</si>
  <si>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</si>
  <si>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</si>
  <si>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</si>
  <si>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</si>
  <si>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</si>
  <si>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</si>
  <si>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</si>
  <si>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</si>
  <si>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</si>
  <si>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</si>
  <si>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</si>
  <si>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</si>
  <si>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</si>
  <si>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</si>
  <si>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</si>
  <si>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</si>
  <si>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</si>
  <si>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</si>
  <si>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</si>
  <si>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</si>
  <si>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</si>
  <si>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</si>
  <si>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</si>
  <si>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</si>
  <si>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</si>
  <si>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</si>
  <si>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</si>
  <si>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</si>
  <si>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</si>
  <si>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</si>
  <si>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</si>
  <si>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</si>
  <si>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</si>
  <si>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</si>
  <si>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</si>
  <si>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</si>
  <si>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</si>
  <si>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</si>
  <si>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</si>
  <si>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</si>
  <si>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</si>
  <si>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</si>
  <si>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</si>
  <si>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</si>
  <si>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</si>
  <si>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</si>
  <si>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</si>
  <si>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</si>
  <si>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</si>
  <si>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</si>
  <si>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</si>
  <si>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</si>
  <si>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</si>
  <si>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</si>
  <si>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</si>
  <si>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</si>
  <si>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</si>
  <si>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</si>
  <si>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</si>
  <si>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</si>
  <si>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</si>
  <si>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</si>
  <si>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</si>
  <si>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</si>
  <si>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</si>
  <si>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</si>
  <si>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</si>
  <si>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</si>
  <si>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</si>
  <si>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</si>
  <si>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</si>
  <si>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</si>
  <si>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</si>
  <si>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</si>
  <si>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</si>
  <si>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</si>
  <si>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</si>
  <si>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</si>
  <si>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</si>
  <si>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</si>
  <si>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</si>
  <si>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</si>
  <si>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</si>
  <si>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</si>
  <si>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</si>
  <si>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</si>
  <si>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</si>
  <si>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</si>
  <si>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</si>
  <si>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</si>
  <si>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</si>
  <si>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</si>
  <si>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</si>
  <si>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</si>
  <si>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</si>
  <si>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</si>
  <si>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</si>
  <si>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</si>
  <si>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</si>
  <si>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</si>
  <si>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</si>
  <si>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</si>
  <si>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</si>
  <si>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</si>
  <si>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</si>
  <si>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</si>
  <si>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</si>
  <si>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</si>
  <si>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</si>
  <si>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</si>
  <si>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</si>
  <si>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</si>
  <si>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</si>
  <si>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</si>
  <si>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</si>
  <si>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</si>
  <si>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</si>
  <si>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</si>
  <si>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</si>
  <si>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</si>
  <si>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</si>
  <si>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</si>
  <si>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</si>
  <si>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</si>
  <si>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</si>
  <si>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</si>
  <si>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</si>
  <si>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</si>
  <si>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</si>
  <si>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</si>
  <si>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</si>
  <si>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</si>
  <si>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</si>
  <si>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</si>
  <si>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</si>
  <si>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</si>
  <si>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</si>
  <si>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</si>
  <si>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</si>
  <si>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</si>
  <si>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</si>
  <si>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</si>
  <si>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</si>
  <si>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</si>
  <si>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</si>
  <si>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</si>
  <si>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</si>
  <si>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</si>
  <si>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</si>
  <si>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</si>
  <si>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</si>
  <si>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</si>
  <si>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</si>
  <si>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</si>
  <si>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</si>
  <si>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</si>
  <si>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</si>
  <si>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</si>
  <si>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</si>
  <si>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</si>
  <si>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</si>
  <si>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</si>
  <si>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</si>
  <si>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</si>
  <si>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</si>
  <si>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</si>
  <si>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</si>
  <si>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</si>
  <si>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</si>
  <si>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</si>
  <si>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</si>
  <si>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</si>
  <si>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</si>
  <si>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</si>
  <si>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</si>
  <si>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</si>
  <si>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</si>
  <si>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</si>
  <si>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</si>
  <si>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</si>
  <si>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</si>
  <si>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</si>
  <si>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</si>
  <si>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</si>
  <si>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</si>
  <si>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</si>
  <si>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</si>
  <si>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</si>
  <si>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</si>
  <si>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</si>
  <si>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</si>
  <si>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</si>
  <si>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</si>
  <si>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</si>
  <si>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</si>
  <si>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</si>
  <si>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</si>
  <si>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</si>
  <si>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</si>
  <si>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</si>
  <si>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</si>
  <si>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</si>
  <si>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</si>
  <si>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</si>
  <si>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</si>
  <si>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</si>
  <si>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</si>
  <si>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</si>
  <si>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</si>
  <si>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</si>
  <si>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</si>
  <si>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</si>
  <si>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</si>
  <si>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</si>
  <si>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</si>
  <si>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</si>
  <si>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</si>
  <si>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</si>
  <si>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</si>
  <si>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</si>
  <si>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</si>
  <si>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</si>
  <si>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</si>
  <si>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</si>
  <si>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</si>
  <si>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</si>
  <si>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</si>
  <si>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</si>
  <si>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</si>
  <si>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</si>
  <si>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</si>
  <si>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</si>
  <si>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</si>
  <si>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</si>
  <si>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</si>
  <si>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</si>
  <si>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</si>
  <si>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</si>
  <si>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</si>
  <si>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</si>
  <si>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</si>
  <si>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</si>
  <si>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</si>
  <si>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</si>
  <si>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</si>
  <si>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</si>
  <si>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</si>
  <si>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</si>
  <si>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</si>
  <si>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</si>
  <si>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</si>
  <si>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</si>
  <si>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</si>
  <si>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</si>
  <si>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</si>
  <si>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</si>
  <si>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</si>
  <si>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</si>
  <si>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</si>
  <si>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</si>
  <si>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</si>
  <si>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</si>
  <si>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</si>
  <si>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</si>
  <si>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</si>
  <si>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</si>
  <si>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</si>
  <si>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</si>
  <si>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</si>
  <si>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</si>
  <si>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</si>
  <si>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</si>
  <si>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</si>
  <si>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</si>
  <si>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</si>
  <si>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</si>
  <si>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</si>
  <si>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</si>
  <si>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</si>
  <si>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</si>
  <si>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</si>
  <si>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</si>
  <si>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</si>
  <si>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</si>
  <si>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</si>
  <si>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</si>
  <si>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</si>
  <si>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</si>
  <si>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</si>
  <si>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</si>
  <si>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</si>
  <si>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</si>
  <si>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</si>
  <si>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</si>
  <si>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</si>
  <si>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</si>
  <si>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</si>
  <si>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</si>
  <si>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</si>
  <si>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</si>
  <si>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</si>
  <si>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</si>
  <si>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</si>
  <si>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</si>
  <si>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</si>
  <si>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</si>
  <si>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</si>
  <si>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</si>
  <si>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</si>
  <si>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</si>
  <si>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</si>
  <si>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</si>
  <si>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</si>
  <si>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</si>
  <si>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</si>
  <si>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</si>
  <si>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</si>
  <si>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</si>
  <si>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</si>
  <si>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</si>
  <si>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</si>
  <si>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</si>
  <si>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</si>
  <si>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</si>
  <si>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</si>
  <si>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</si>
  <si>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</si>
  <si>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</si>
  <si>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</si>
  <si>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</si>
  <si>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</si>
  <si>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</si>
  <si>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</si>
  <si>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</si>
  <si>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</si>
  <si>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</si>
  <si>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</si>
  <si>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</si>
  <si>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</si>
  <si>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</si>
  <si>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</si>
  <si>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</si>
  <si>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</si>
  <si>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</si>
  <si>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</si>
  <si>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</si>
  <si>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</si>
  <si>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</si>
  <si>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</si>
  <si>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</si>
  <si>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</si>
  <si>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</si>
  <si>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</si>
  <si>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</si>
  <si>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</si>
  <si>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</si>
  <si>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</si>
  <si>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</si>
  <si>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</si>
  <si>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</si>
  <si>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</si>
  <si>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</si>
  <si>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</si>
  <si>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</si>
  <si>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</si>
  <si>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</si>
  <si>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</si>
  <si>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</si>
  <si>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</si>
  <si>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</si>
  <si>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</si>
  <si>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</si>
  <si>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</si>
  <si>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</si>
  <si>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</si>
  <si>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</si>
  <si>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</si>
  <si>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</si>
  <si>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</si>
  <si>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</si>
  <si>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</si>
  <si>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</si>
  <si>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</si>
  <si>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</si>
  <si>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</si>
  <si>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</si>
  <si>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</si>
  <si>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</si>
  <si>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</si>
  <si>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</si>
  <si>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</si>
  <si>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</si>
  <si>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</si>
  <si>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</si>
  <si>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</si>
  <si>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</si>
  <si>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</si>
  <si>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</si>
  <si>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</si>
  <si>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</si>
  <si>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</si>
  <si>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</si>
  <si>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</si>
  <si>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</si>
  <si>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</si>
  <si>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</si>
  <si>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</si>
  <si>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</si>
  <si>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</si>
  <si>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</si>
  <si>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</si>
  <si>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</si>
  <si>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</si>
  <si>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</si>
  <si>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</si>
  <si>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</si>
  <si>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</si>
  <si>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</si>
  <si>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</si>
  <si>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</si>
  <si>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</si>
  <si>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</si>
  <si>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</si>
  <si>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</si>
  <si>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</si>
  <si>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</si>
  <si>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</si>
  <si>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</si>
  <si>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</si>
  <si>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</si>
  <si>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</si>
  <si>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</si>
  <si>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</si>
  <si>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</si>
  <si>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</si>
  <si>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</si>
  <si>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</si>
  <si>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</si>
  <si>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</si>
  <si>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</si>
  <si>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</si>
  <si>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</si>
  <si>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</si>
  <si>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</si>
  <si>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</si>
  <si>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</si>
  <si>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</si>
  <si>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</si>
  <si>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</si>
  <si>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</si>
  <si>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</si>
  <si>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</si>
  <si>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</si>
  <si>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</si>
  <si>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</si>
  <si>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</si>
  <si>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</si>
  <si>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</si>
  <si>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</si>
  <si>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</si>
  <si>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</si>
  <si>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</si>
  <si>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</si>
  <si>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</si>
  <si>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</si>
  <si>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</si>
  <si>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</si>
  <si>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</si>
  <si>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</si>
  <si>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</si>
  <si>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</si>
  <si>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</si>
  <si>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</si>
  <si>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</si>
  <si>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</si>
  <si>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</si>
  <si>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</si>
  <si>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</si>
  <si>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</si>
  <si>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</si>
  <si>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</si>
  <si>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</si>
  <si>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</si>
  <si>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</si>
  <si>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</si>
  <si>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</si>
  <si>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</si>
  <si>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</si>
  <si>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</si>
  <si>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</si>
  <si>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</si>
  <si>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</si>
  <si>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</si>
  <si>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</si>
  <si>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</si>
  <si>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</si>
  <si>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</si>
  <si>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</si>
  <si>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</si>
  <si>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</si>
  <si>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</si>
  <si>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</si>
  <si>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</si>
  <si>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</si>
  <si>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</si>
  <si>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</si>
  <si>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</si>
  <si>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</si>
  <si>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</si>
  <si>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</si>
  <si>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</si>
  <si>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</si>
  <si>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</si>
  <si>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</si>
  <si>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</si>
  <si>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</si>
  <si>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</si>
  <si>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</si>
  <si>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</si>
  <si>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</si>
  <si>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</si>
  <si>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</si>
  <si>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</si>
  <si>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</si>
  <si>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</si>
  <si>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</si>
  <si>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</si>
  <si>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</si>
  <si>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</si>
  <si>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</si>
  <si>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</si>
  <si>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</si>
  <si>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</si>
  <si>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</si>
  <si>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</si>
  <si>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</si>
  <si>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</si>
  <si>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</si>
  <si>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</si>
  <si>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</si>
  <si>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</si>
  <si>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</si>
  <si>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</si>
  <si>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</si>
  <si>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</si>
  <si>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</si>
  <si>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</si>
  <si>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</si>
  <si>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</si>
  <si>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</si>
  <si>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</si>
  <si>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</si>
  <si>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</si>
  <si>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</si>
  <si>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</si>
  <si>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</si>
  <si>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</si>
  <si>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</si>
  <si>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</si>
  <si>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</si>
  <si>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</si>
  <si>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</si>
  <si>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</si>
  <si>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</si>
  <si>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</si>
  <si>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</si>
  <si>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</si>
  <si>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</si>
  <si>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</si>
  <si>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</si>
  <si>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</si>
  <si>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</si>
  <si>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</si>
  <si>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</si>
  <si>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</si>
  <si>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</si>
  <si>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</si>
  <si>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</si>
  <si>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</si>
  <si>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</si>
  <si>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</si>
  <si>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</si>
  <si>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</si>
  <si>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</si>
  <si>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</si>
  <si>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</si>
  <si>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</si>
  <si>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</si>
  <si>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</si>
  <si>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</si>
  <si>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</si>
  <si>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</si>
  <si>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</si>
  <si>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</si>
  <si>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</si>
  <si>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</si>
  <si>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</si>
  <si>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</si>
  <si>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</si>
  <si>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</si>
  <si>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</si>
  <si>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</si>
  <si>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</si>
  <si>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</si>
  <si>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</si>
  <si>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</si>
  <si>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</si>
  <si>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</si>
  <si>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</si>
  <si>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</si>
  <si>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</si>
  <si>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</si>
  <si>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</si>
  <si>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</si>
  <si>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</si>
  <si>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</si>
  <si>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</si>
  <si>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</si>
  <si>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</si>
  <si>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</si>
  <si>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</si>
  <si>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</si>
  <si>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</si>
  <si>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</si>
  <si>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</si>
  <si>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</si>
  <si>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</si>
  <si>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</si>
  <si>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</si>
  <si>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</si>
  <si>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</si>
  <si>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</si>
  <si>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</si>
  <si>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</si>
  <si>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</si>
  <si>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</si>
  <si>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</si>
  <si>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</si>
  <si>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</si>
  <si>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</si>
  <si>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</si>
  <si>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</si>
  <si>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</si>
  <si>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</si>
  <si>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</si>
  <si>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</si>
  <si>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</si>
  <si>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</si>
  <si>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</si>
  <si>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</si>
  <si>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</si>
  <si>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</si>
  <si>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</si>
  <si>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</si>
  <si>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</si>
  <si>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</si>
  <si>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</si>
  <si>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</si>
  <si>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</si>
  <si>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</si>
  <si>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</si>
  <si>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</si>
  <si>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</si>
  <si>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</si>
  <si>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</si>
  <si>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</si>
  <si>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</si>
  <si>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</si>
  <si>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</si>
  <si>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</si>
  <si>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</si>
  <si>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</si>
  <si>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</si>
  <si>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</si>
  <si>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</si>
  <si>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</si>
  <si>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</si>
  <si>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</si>
  <si>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</si>
  <si>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</si>
  <si>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</si>
  <si>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</si>
  <si>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</si>
  <si>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</si>
  <si>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</si>
  <si>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</si>
  <si>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</si>
  <si>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</si>
  <si>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</si>
  <si>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</si>
  <si>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</si>
  <si>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</si>
  <si>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</si>
  <si>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</si>
  <si>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</si>
  <si>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</si>
  <si>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</si>
  <si>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</si>
  <si>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</si>
  <si>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</si>
  <si>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</si>
  <si>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</si>
  <si>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</si>
  <si>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</si>
  <si>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</si>
  <si>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</si>
  <si>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</si>
  <si>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</si>
  <si>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</si>
  <si>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</si>
  <si>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</si>
  <si>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</si>
  <si>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</si>
  <si>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</si>
  <si>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</si>
  <si>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</si>
  <si>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</si>
  <si>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</si>
  <si>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</si>
  <si>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</si>
  <si>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</si>
  <si>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</si>
  <si>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</si>
  <si>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</si>
  <si>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</si>
  <si>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</si>
  <si>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</si>
  <si>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</si>
  <si>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</si>
  <si>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</si>
  <si>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</si>
  <si>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</si>
  <si>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</si>
  <si>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</si>
  <si>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</si>
  <si>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</si>
  <si>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</si>
  <si>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</si>
  <si>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</si>
  <si>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</si>
  <si>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</si>
  <si>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</si>
  <si>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</si>
  <si>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</si>
  <si>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</si>
  <si>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</si>
  <si>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</si>
  <si>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</si>
  <si>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</si>
  <si>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</si>
  <si>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</si>
  <si>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</si>
  <si>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</si>
  <si>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</si>
  <si>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</si>
  <si>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</si>
  <si>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</si>
  <si>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</si>
  <si>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</si>
  <si>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</si>
  <si>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</si>
  <si>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</si>
  <si>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</si>
  <si>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</si>
  <si>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</si>
  <si>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</si>
  <si>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</si>
  <si>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</si>
  <si>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</si>
  <si>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</si>
  <si>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</si>
  <si>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</si>
  <si>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</si>
  <si>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</si>
  <si>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</si>
  <si>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</si>
  <si>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</si>
  <si>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</si>
  <si>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</si>
  <si>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</si>
  <si>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</si>
  <si>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</si>
  <si>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</si>
  <si>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</si>
  <si>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</si>
  <si>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</si>
  <si>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</si>
  <si>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</si>
  <si>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</si>
  <si>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</si>
  <si>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</si>
  <si>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</si>
  <si>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</si>
  <si>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</si>
  <si>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</si>
  <si>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</si>
  <si>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</si>
  <si>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</si>
  <si>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</si>
  <si>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</si>
  <si>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</si>
  <si>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</si>
  <si>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</si>
  <si>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</si>
  <si>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</si>
  <si>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</si>
  <si>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</si>
  <si>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</si>
  <si>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</si>
  <si>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</si>
  <si>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</si>
  <si>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</si>
  <si>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</si>
  <si>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</si>
  <si>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</si>
  <si>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</si>
  <si>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</si>
  <si>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</si>
  <si>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</si>
  <si>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</si>
  <si>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</si>
  <si>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</si>
  <si>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</si>
  <si>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</si>
  <si>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</si>
  <si>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</si>
  <si>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</si>
  <si>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</si>
  <si>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</si>
  <si>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</si>
  <si>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</si>
  <si>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</si>
  <si>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</si>
  <si>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</si>
  <si>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</si>
  <si>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</si>
  <si>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</si>
  <si>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</si>
  <si>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</si>
  <si>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</si>
  <si>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</si>
  <si>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</si>
  <si>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</si>
  <si>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</si>
  <si>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</si>
  <si>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</si>
  <si>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</si>
  <si>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</si>
  <si>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</si>
  <si>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</si>
  <si>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</si>
  <si>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</si>
  <si>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</si>
  <si>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</si>
  <si>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</si>
  <si>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</si>
  <si>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</si>
  <si>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</si>
  <si>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</si>
  <si>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</si>
  <si>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</si>
  <si>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</si>
  <si>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</si>
  <si>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</si>
  <si>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</si>
  <si>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</si>
  <si>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</si>
  <si>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</si>
  <si>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</si>
  <si>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</si>
  <si>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</si>
  <si>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</si>
  <si>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</si>
  <si>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</si>
  <si>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</si>
  <si>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</si>
  <si>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</si>
  <si>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</si>
  <si>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</si>
  <si>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</si>
  <si>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</si>
  <si>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</si>
  <si>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</si>
  <si>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</si>
  <si>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</si>
  <si>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</si>
  <si>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</si>
  <si>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</si>
  <si>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</si>
  <si>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</si>
  <si>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</si>
  <si>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</si>
  <si>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</si>
  <si>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</si>
  <si>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</si>
  <si>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</si>
  <si>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</si>
  <si>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</si>
  <si>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</si>
  <si>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</si>
  <si>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</si>
  <si>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</si>
  <si>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</si>
  <si>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</si>
  <si>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</si>
  <si>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</si>
  <si>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</si>
  <si>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</si>
  <si>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</si>
  <si>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</si>
  <si>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</si>
  <si>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</si>
  <si>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</si>
  <si>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</si>
  <si>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</si>
  <si>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</si>
  <si>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</si>
  <si>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</si>
  <si>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</si>
  <si>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</si>
  <si>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</si>
  <si>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</si>
  <si>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</si>
  <si>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</si>
  <si>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</si>
  <si>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</si>
  <si>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</si>
  <si>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</si>
  <si>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</si>
  <si>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</si>
  <si>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</si>
  <si>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</si>
  <si>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</si>
  <si>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</si>
  <si>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</si>
  <si>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</si>
  <si>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</si>
  <si>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</si>
  <si>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</si>
  <si>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</si>
  <si>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</si>
  <si>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</si>
  <si>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</si>
  <si>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</si>
  <si>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</si>
  <si>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</si>
  <si>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</si>
  <si>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</si>
  <si>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</si>
  <si>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</si>
  <si>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</si>
  <si>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</si>
  <si>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</si>
  <si>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</si>
  <si>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</si>
  <si>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</si>
  <si>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</si>
  <si>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</si>
  <si>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</si>
  <si>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</si>
  <si>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</si>
  <si>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</si>
  <si>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</si>
  <si>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</si>
  <si>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</si>
  <si>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</si>
  <si>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</si>
  <si>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</si>
  <si>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</si>
  <si>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</si>
  <si>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</si>
  <si>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</si>
  <si>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</si>
  <si>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</si>
  <si>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</si>
  <si>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</si>
  <si>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</si>
  <si>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</si>
  <si>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</si>
  <si>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</si>
  <si>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</si>
  <si>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</si>
  <si>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</si>
  <si>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</si>
  <si>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</si>
  <si>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</si>
  <si>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</si>
  <si>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</si>
  <si>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</si>
  <si>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</si>
  <si>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</si>
  <si>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</si>
  <si>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</si>
  <si>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</si>
  <si>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</si>
  <si>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</si>
  <si>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</si>
  <si>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</si>
  <si>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</si>
  <si>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</si>
  <si>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</si>
  <si>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</si>
  <si>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</si>
  <si>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</si>
  <si>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</si>
  <si>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</si>
  <si>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</si>
  <si>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</si>
  <si>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</si>
  <si>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</si>
  <si>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</si>
  <si>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</si>
  <si>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</si>
  <si>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</si>
  <si>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</si>
  <si>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</si>
  <si>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</si>
  <si>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</si>
  <si>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</si>
  <si>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</si>
  <si>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</si>
  <si>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</si>
  <si>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</si>
  <si>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</si>
  <si>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</si>
  <si>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</si>
  <si>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</si>
  <si>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</si>
  <si>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</si>
  <si>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</si>
  <si>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</si>
  <si>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</si>
  <si>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</si>
  <si>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</si>
  <si>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</si>
  <si>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</si>
  <si>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</si>
  <si>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</si>
  <si>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</si>
  <si>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</si>
  <si>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</si>
  <si>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</si>
  <si>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</si>
  <si>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</si>
  <si>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</si>
  <si>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</si>
  <si>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</si>
  <si>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</si>
  <si>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</si>
  <si>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</si>
  <si>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</si>
  <si>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</si>
  <si>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</si>
  <si>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</si>
  <si>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</si>
  <si>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</si>
  <si>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</si>
  <si>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</si>
  <si>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</si>
  <si>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</si>
  <si>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</si>
  <si>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</si>
  <si>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</si>
  <si>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</si>
  <si>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</si>
  <si>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</si>
  <si>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</si>
  <si>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</si>
  <si>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</si>
  <si>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</si>
  <si>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</si>
  <si>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</si>
  <si>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</si>
  <si>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</si>
  <si>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</si>
  <si>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</si>
  <si>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</si>
  <si>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</si>
  <si>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</si>
  <si>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</si>
  <si>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</si>
  <si>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</si>
  <si>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</si>
  <si>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</si>
  <si>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</si>
  <si>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</si>
  <si>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</si>
  <si>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</si>
  <si>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</si>
  <si>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</si>
  <si>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</si>
  <si>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</si>
  <si>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</si>
  <si>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</si>
  <si>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</si>
  <si>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</si>
  <si>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</si>
  <si>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</si>
  <si>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</si>
  <si>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</si>
  <si>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</si>
  <si>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</si>
  <si>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</si>
  <si>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</si>
  <si>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</si>
  <si>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</si>
  <si>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</si>
  <si>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</si>
  <si>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</si>
  <si>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</si>
  <si>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</si>
  <si>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</si>
  <si>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</si>
  <si>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</si>
  <si>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</si>
  <si>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</si>
  <si>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</si>
  <si>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</si>
  <si>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</si>
  <si>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</si>
  <si>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</si>
  <si>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</si>
  <si>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</si>
  <si>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</si>
  <si>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</si>
  <si>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</si>
  <si>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</si>
  <si>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</si>
  <si>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</si>
  <si>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</si>
  <si>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</si>
  <si>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</si>
  <si>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</si>
  <si>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</si>
  <si>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</si>
  <si>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</si>
  <si>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</si>
  <si>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</si>
  <si>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</si>
  <si>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</si>
  <si>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</si>
  <si>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</si>
  <si>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</si>
  <si>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</si>
  <si>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</si>
  <si>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</si>
  <si>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</si>
  <si>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</si>
  <si>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</si>
  <si>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</si>
  <si>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</si>
  <si>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</si>
  <si>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</si>
  <si>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</si>
  <si>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</si>
  <si>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</si>
  <si>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</si>
  <si>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</si>
  <si>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</si>
  <si>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</si>
  <si>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</si>
  <si>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</si>
  <si>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</si>
  <si>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</si>
  <si>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</si>
  <si>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</si>
  <si>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</si>
  <si>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</si>
  <si>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</si>
  <si>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</si>
  <si>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</si>
  <si>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</si>
  <si>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</si>
  <si>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</si>
  <si>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</si>
  <si>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</si>
  <si>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</si>
  <si>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</si>
  <si>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</si>
  <si>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</si>
  <si>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</si>
  <si>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</si>
  <si>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</si>
  <si>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</si>
  <si>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</si>
  <si>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</si>
  <si>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</si>
  <si>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</si>
  <si>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</si>
  <si>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</si>
  <si>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</si>
  <si>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</si>
  <si>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</si>
  <si>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</si>
  <si>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</si>
  <si>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</si>
  <si>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</si>
  <si>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</si>
  <si>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</si>
  <si>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</si>
  <si>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</si>
  <si>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</si>
  <si>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</si>
  <si>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</si>
  <si>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</si>
  <si>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</si>
  <si>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</si>
  <si>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</si>
  <si>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</si>
  <si>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</si>
  <si>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</si>
  <si>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</si>
  <si>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</si>
  <si>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</si>
  <si>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</si>
  <si>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</si>
  <si>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</si>
  <si>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</si>
  <si>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</si>
  <si>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</si>
  <si>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</si>
  <si>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</si>
  <si>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</si>
  <si>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</si>
  <si>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</si>
  <si>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</si>
  <si>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</si>
  <si>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</si>
  <si>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</si>
  <si>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</si>
  <si>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</si>
  <si>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</si>
  <si>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</si>
  <si>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</si>
  <si>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</si>
  <si>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</si>
  <si>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</si>
  <si>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</si>
  <si>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</si>
  <si>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</si>
  <si>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</si>
  <si>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</si>
  <si>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</si>
  <si>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</si>
  <si>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</si>
  <si>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</si>
  <si>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</si>
  <si>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</si>
  <si>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</si>
  <si>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</si>
  <si>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</si>
  <si>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</si>
  <si>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</si>
  <si>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</si>
  <si>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</si>
  <si>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</si>
  <si>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</si>
  <si>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</si>
  <si>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</si>
  <si>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</si>
  <si>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</si>
  <si>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</si>
  <si>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</si>
  <si>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</si>
  <si>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</si>
  <si>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</si>
  <si>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</si>
  <si>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</si>
  <si>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</si>
  <si>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</si>
  <si>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</si>
  <si>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</si>
  <si>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</si>
  <si>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</si>
  <si>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</si>
  <si>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</si>
  <si>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</si>
  <si>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</si>
  <si>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</si>
  <si>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</si>
  <si>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</si>
  <si>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</si>
  <si>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</si>
  <si>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</si>
  <si>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</si>
  <si>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</si>
  <si>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</si>
  <si>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</si>
  <si>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</si>
  <si>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</si>
  <si>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</si>
  <si>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</si>
  <si>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</si>
  <si>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</si>
  <si>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</si>
  <si>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</si>
  <si>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</si>
  <si>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</si>
  <si>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</si>
  <si>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</si>
  <si>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</si>
  <si>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</si>
  <si>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</si>
  <si>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</si>
  <si>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</si>
  <si>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</si>
  <si>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</si>
  <si>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</si>
  <si>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</si>
  <si>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</si>
  <si>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</si>
  <si>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</si>
  <si>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</si>
  <si>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</si>
  <si>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</si>
  <si>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</si>
  <si>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</si>
  <si>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</si>
  <si>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</si>
  <si>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</si>
  <si>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</si>
  <si>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</si>
  <si>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</si>
  <si>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</si>
  <si>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</si>
  <si>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</si>
  <si>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</si>
  <si>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</si>
  <si>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</si>
  <si>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</si>
  <si>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</si>
  <si>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</si>
  <si>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</si>
  <si>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</si>
  <si>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</si>
  <si>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</si>
  <si>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</si>
  <si>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</si>
  <si>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</si>
  <si>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</si>
  <si>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</si>
  <si>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</si>
  <si>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</si>
  <si>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</si>
  <si>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</si>
  <si>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</si>
  <si>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</si>
  <si>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</si>
  <si>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</si>
  <si>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</si>
  <si>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</si>
  <si>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</si>
  <si>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</si>
  <si>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</si>
  <si>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</si>
  <si>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</si>
  <si>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</si>
  <si>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</si>
  <si>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</si>
  <si>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</si>
  <si>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</si>
  <si>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</si>
  <si>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</si>
  <si>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</si>
  <si>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</si>
  <si>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</si>
  <si>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</si>
  <si>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</si>
  <si>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</si>
  <si>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</si>
  <si>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</si>
  <si>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</si>
  <si>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</si>
  <si>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</si>
  <si>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</si>
  <si>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</si>
  <si>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</si>
  <si>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</si>
  <si>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</si>
  <si>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</si>
  <si>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</si>
  <si>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</si>
  <si>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</si>
  <si>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</si>
  <si>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</si>
  <si>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</si>
  <si>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</si>
  <si>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</si>
  <si>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</si>
  <si>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</si>
  <si>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</si>
  <si>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</si>
  <si>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</si>
  <si>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</si>
  <si>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</si>
  <si>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</si>
  <si>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</si>
  <si>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</si>
  <si>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</si>
  <si>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</si>
  <si>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</si>
  <si>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</si>
  <si>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</si>
  <si>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</si>
  <si>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</si>
  <si>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</si>
  <si>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</si>
  <si>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</si>
  <si>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</si>
  <si>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</si>
  <si>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</si>
  <si>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</si>
  <si>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</si>
  <si>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</si>
  <si>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</si>
  <si>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</si>
  <si>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</si>
  <si>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</si>
  <si>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</si>
  <si>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</si>
  <si>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</si>
  <si>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</si>
  <si>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</si>
  <si>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</si>
  <si>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</si>
  <si>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</si>
  <si>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</si>
  <si>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</si>
  <si>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</si>
  <si>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</si>
  <si>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</si>
  <si>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</si>
  <si>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</si>
  <si>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</si>
  <si>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</si>
  <si>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</si>
  <si>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</si>
  <si>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</si>
  <si>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</si>
  <si>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</si>
  <si>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</si>
  <si>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</si>
  <si>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</si>
  <si>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</si>
  <si>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</si>
  <si>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</si>
  <si>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</si>
  <si>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</si>
  <si>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</si>
  <si>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</si>
  <si>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</si>
  <si>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</si>
  <si>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</si>
  <si>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</si>
  <si>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</si>
  <si>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</si>
  <si>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</si>
  <si>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</si>
  <si>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</si>
  <si>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</si>
  <si>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</si>
  <si>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</si>
  <si>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</si>
  <si>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</si>
  <si>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</si>
  <si>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</si>
  <si>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</si>
  <si>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</si>
  <si>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</si>
  <si>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</si>
  <si>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</si>
  <si>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</si>
  <si>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</si>
  <si>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</si>
  <si>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</si>
  <si>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</si>
  <si>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</si>
  <si>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</si>
  <si>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</si>
  <si>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</si>
  <si>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</si>
  <si>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</si>
  <si>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</si>
  <si>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</si>
  <si>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</si>
  <si>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</si>
  <si>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</si>
  <si>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</si>
  <si>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</si>
  <si>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</si>
  <si>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</si>
  <si>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</si>
  <si>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</si>
  <si>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</si>
  <si>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</si>
  <si>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</si>
  <si>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</si>
  <si>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</si>
  <si>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</si>
  <si>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</si>
  <si>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</si>
  <si>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</si>
  <si>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</si>
  <si>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</si>
  <si>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</si>
  <si>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</si>
  <si>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</si>
  <si>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</si>
  <si>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</si>
  <si>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</si>
  <si>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</si>
  <si>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</si>
  <si>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</si>
  <si>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</si>
  <si>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</si>
  <si>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</si>
  <si>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</si>
  <si>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</si>
  <si>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</si>
  <si>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</si>
  <si>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</si>
  <si>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</si>
  <si>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</si>
  <si>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</si>
  <si>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</si>
  <si>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</si>
  <si>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</si>
  <si>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</si>
  <si>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</si>
  <si>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</si>
  <si>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</si>
  <si>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</si>
  <si>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</si>
  <si>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</si>
  <si>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</si>
  <si>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</si>
  <si>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</si>
  <si>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</si>
  <si>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</si>
  <si>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</si>
  <si>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</si>
  <si>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</si>
  <si>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</si>
  <si>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</si>
  <si>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</si>
  <si>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</si>
  <si>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</si>
  <si>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</si>
  <si>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</si>
  <si>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</si>
  <si>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</si>
  <si>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</si>
  <si>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</si>
  <si>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</si>
  <si>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</si>
  <si>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</si>
  <si>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</si>
  <si>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</si>
  <si>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</si>
  <si>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</si>
  <si>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</si>
  <si>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</si>
  <si>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</si>
  <si>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</si>
  <si>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</si>
  <si>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</si>
  <si>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</si>
  <si>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</si>
  <si>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</si>
  <si>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</si>
  <si>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</si>
  <si>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</si>
  <si>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</si>
  <si>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</si>
  <si>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</si>
  <si>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</si>
  <si>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</si>
  <si>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</si>
  <si>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</si>
  <si>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</si>
  <si>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</si>
  <si>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</si>
  <si>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</si>
  <si>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</si>
  <si>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</si>
  <si>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</si>
  <si>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</si>
  <si>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</si>
  <si>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</si>
  <si>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</si>
  <si>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</si>
  <si>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</si>
  <si>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</si>
  <si>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</si>
  <si>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</si>
  <si>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</si>
  <si>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</si>
  <si>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</si>
  <si>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</si>
  <si>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</si>
  <si>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</si>
  <si>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</si>
  <si>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</si>
  <si>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</si>
  <si>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</si>
  <si>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</si>
  <si>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</si>
  <si>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</si>
  <si>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</si>
  <si>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</si>
  <si>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</si>
  <si>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</si>
  <si>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</si>
  <si>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</si>
  <si>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</si>
  <si>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</si>
  <si>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</si>
  <si>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</si>
  <si>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</si>
  <si>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</si>
  <si>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</si>
  <si>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</si>
  <si>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</si>
  <si>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</si>
  <si>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</si>
  <si>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</si>
  <si>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</si>
  <si>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</si>
  <si>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</si>
  <si>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</si>
  <si>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</si>
  <si>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</si>
  <si>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</si>
  <si>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</si>
  <si>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</si>
  <si>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</si>
  <si>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</si>
  <si>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</si>
  <si>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</si>
  <si>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</si>
  <si>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</si>
  <si>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</si>
  <si>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</si>
  <si>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</si>
  <si>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</si>
  <si>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</si>
  <si>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</si>
  <si>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</si>
  <si>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</si>
  <si>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</si>
  <si>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</si>
  <si>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</si>
  <si>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</si>
  <si>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</si>
  <si>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</si>
  <si>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</si>
  <si>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</si>
  <si>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</si>
  <si>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</si>
  <si>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</si>
  <si>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</si>
  <si>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</si>
  <si>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</si>
  <si>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</si>
  <si>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</si>
  <si>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</si>
  <si>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</si>
  <si>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</si>
  <si>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</si>
  <si>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</si>
  <si>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</si>
  <si>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</si>
  <si>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</si>
  <si>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</si>
  <si>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</si>
  <si>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</si>
  <si>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</si>
  <si>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</si>
  <si>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</si>
  <si>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</si>
  <si>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</si>
  <si>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</si>
  <si>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</si>
  <si>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</si>
  <si>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</si>
  <si>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</si>
  <si>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</si>
  <si>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</si>
  <si>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</si>
  <si>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</si>
  <si>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</si>
  <si>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</si>
  <si>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</si>
  <si>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</si>
  <si>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</si>
  <si>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</si>
  <si>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</si>
  <si>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</si>
  <si>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</si>
  <si>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</si>
  <si>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</si>
  <si>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</si>
  <si>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</si>
  <si>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</si>
  <si>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</si>
  <si>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</si>
  <si>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</si>
  <si>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</si>
  <si>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</si>
  <si>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</si>
  <si>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</si>
  <si>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</si>
  <si>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</si>
  <si>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</si>
  <si>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</si>
  <si>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</si>
  <si>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</si>
  <si>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</si>
  <si>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</si>
  <si>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</si>
  <si>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</si>
  <si>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</si>
  <si>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</si>
  <si>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</si>
  <si>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</si>
  <si>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</si>
  <si>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</si>
  <si>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</si>
  <si>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</si>
  <si>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</si>
  <si>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</si>
  <si>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</si>
  <si>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</si>
  <si>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</si>
  <si>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</si>
  <si>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</si>
  <si>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</si>
  <si>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</si>
  <si>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</si>
  <si>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</si>
  <si>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</si>
  <si>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</si>
  <si>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</si>
  <si>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</si>
  <si>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</si>
  <si>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</si>
  <si>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</si>
  <si>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</si>
  <si>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</si>
  <si>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</si>
  <si>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</si>
  <si>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</si>
  <si>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</si>
  <si>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</si>
  <si>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</si>
  <si>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</si>
  <si>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</si>
  <si>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</si>
  <si>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</si>
  <si>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</si>
  <si>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</si>
  <si>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</si>
  <si>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</si>
  <si>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</si>
  <si>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</si>
  <si>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</si>
  <si>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</si>
  <si>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</si>
  <si>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</si>
  <si>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</si>
  <si>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</si>
  <si>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</si>
  <si>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</si>
  <si>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</si>
  <si>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</si>
  <si>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</si>
  <si>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</si>
  <si>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</si>
  <si>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</si>
  <si>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</si>
  <si>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</si>
  <si>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</si>
  <si>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</si>
  <si>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</si>
  <si>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</si>
  <si>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</si>
  <si>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</si>
  <si>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</si>
  <si>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</si>
  <si>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</si>
  <si>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</si>
  <si>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</si>
  <si>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</si>
  <si>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</si>
  <si>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</si>
  <si>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</si>
  <si>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</si>
  <si>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</si>
  <si>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</si>
  <si>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</si>
  <si>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</si>
  <si>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</si>
  <si>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</si>
  <si>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</si>
  <si>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</si>
  <si>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</si>
  <si>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</si>
  <si>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</si>
  <si>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</si>
  <si>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</si>
  <si>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</si>
  <si>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</si>
  <si>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</si>
  <si>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</si>
  <si>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</si>
  <si>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</si>
  <si>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</si>
  <si>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</si>
  <si>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</si>
  <si>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</si>
  <si>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</si>
  <si>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</si>
  <si>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</si>
  <si>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</si>
  <si>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</si>
  <si>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</si>
  <si>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</si>
  <si>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</si>
  <si>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</si>
  <si>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</si>
  <si>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</si>
  <si>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</si>
  <si>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</si>
  <si>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</si>
  <si>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</si>
  <si>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</si>
  <si>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</si>
  <si>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</si>
  <si>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</si>
  <si>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</si>
  <si>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</si>
  <si>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</si>
  <si>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</si>
  <si>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</si>
  <si>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</si>
  <si>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</si>
  <si>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</si>
  <si>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</si>
  <si>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</si>
  <si>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</si>
  <si>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</si>
  <si>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</si>
  <si>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</si>
  <si>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</si>
  <si>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</si>
  <si>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</si>
  <si>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</si>
  <si>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</si>
  <si>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</si>
  <si>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</si>
  <si>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</si>
  <si>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</si>
  <si>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</si>
  <si>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</si>
  <si>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</si>
  <si>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</si>
  <si>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</si>
  <si>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</si>
  <si>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</si>
  <si>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</si>
  <si>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</si>
  <si>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</si>
  <si>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</si>
  <si>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</si>
  <si>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</si>
  <si>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</si>
  <si>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</si>
  <si>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</si>
  <si>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</si>
  <si>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</si>
  <si>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</si>
  <si>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</si>
  <si>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</si>
  <si>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</si>
  <si>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</si>
  <si>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</si>
  <si>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</si>
  <si>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</si>
  <si>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</si>
  <si>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</si>
  <si>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</si>
  <si>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</si>
  <si>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</si>
  <si>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</si>
  <si>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</si>
  <si>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</si>
  <si>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</si>
  <si>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</si>
  <si>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</si>
  <si>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</si>
  <si>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</si>
  <si>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</si>
  <si>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</si>
  <si>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</si>
  <si>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</si>
  <si>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</si>
  <si>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</si>
  <si>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</si>
  <si>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</si>
  <si>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</si>
  <si>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</si>
  <si>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</si>
  <si>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</si>
  <si>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</si>
  <si>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</si>
  <si>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</si>
  <si>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</si>
  <si>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</si>
  <si>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</si>
  <si>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</si>
  <si>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</si>
  <si>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</si>
  <si>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</si>
  <si>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</si>
  <si>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</si>
  <si>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</si>
  <si>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</si>
  <si>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</si>
  <si>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</si>
  <si>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</si>
  <si>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</si>
  <si>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</si>
  <si>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</si>
  <si>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</si>
  <si>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</si>
  <si>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</si>
  <si>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</si>
  <si>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</si>
  <si>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</si>
  <si>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</si>
  <si>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</si>
  <si>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</si>
  <si>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</si>
  <si>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</si>
  <si>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</si>
  <si>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</si>
  <si>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</si>
  <si>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</si>
  <si>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</si>
  <si>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</si>
  <si>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</si>
  <si>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</si>
  <si>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</si>
  <si>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</si>
  <si>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</si>
  <si>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</si>
  <si>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</si>
  <si>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</si>
  <si>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</si>
  <si>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</si>
  <si>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</si>
  <si>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</si>
  <si>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</si>
  <si>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</si>
  <si>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</si>
  <si>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</si>
  <si>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</si>
  <si>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</si>
  <si>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</si>
  <si>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</si>
  <si>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</si>
  <si>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</si>
  <si>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</si>
  <si>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</si>
  <si>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</si>
  <si>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</si>
  <si>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</si>
  <si>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</si>
  <si>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</si>
  <si>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</si>
  <si>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</si>
  <si>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</si>
  <si>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</si>
  <si>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</si>
  <si>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</si>
  <si>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</si>
  <si>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</si>
  <si>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</si>
  <si>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</si>
  <si>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</si>
  <si>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</si>
  <si>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</si>
  <si>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</si>
  <si>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</si>
  <si>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</si>
  <si>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</si>
  <si>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</si>
  <si>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</si>
  <si>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</si>
  <si>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</si>
  <si>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</si>
  <si>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</si>
  <si>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</si>
  <si>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</si>
  <si>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</si>
  <si>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</si>
  <si>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</si>
  <si>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</si>
  <si>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</si>
  <si>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</si>
  <si>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</si>
  <si>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</si>
  <si>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</si>
  <si>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</si>
  <si>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</si>
  <si>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</si>
  <si>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</si>
  <si>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</si>
  <si>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</si>
  <si>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</si>
  <si>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</si>
  <si>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</si>
  <si>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</si>
  <si>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</si>
  <si>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</si>
  <si>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</si>
  <si>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</si>
  <si>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</si>
  <si>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</si>
  <si>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</si>
  <si>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</si>
  <si>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</si>
  <si>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</si>
  <si>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</si>
  <si>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</si>
  <si>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</si>
  <si>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</si>
  <si>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</si>
  <si>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</si>
  <si>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</si>
  <si>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</si>
  <si>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</si>
  <si>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</si>
  <si>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</si>
  <si>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</si>
  <si>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</si>
  <si>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</si>
  <si>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</si>
  <si>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</si>
  <si>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</si>
  <si>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</si>
  <si>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</si>
  <si>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</si>
  <si>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</si>
  <si>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</si>
  <si>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</si>
  <si>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</si>
  <si>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</si>
  <si>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</si>
  <si>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</si>
  <si>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</si>
  <si>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</si>
  <si>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</si>
  <si>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</si>
  <si>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</si>
  <si>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</si>
  <si>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</si>
  <si>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</si>
  <si>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</si>
  <si>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</si>
  <si>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</si>
  <si>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</si>
  <si>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</si>
  <si>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</si>
  <si>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</si>
  <si>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</si>
  <si>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</si>
  <si>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</si>
  <si>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</si>
  <si>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</si>
  <si>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</si>
  <si>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</si>
  <si>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</si>
  <si>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</si>
  <si>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</si>
  <si>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</si>
  <si>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</si>
  <si>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</si>
  <si>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</si>
  <si>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</si>
  <si>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</si>
  <si>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</si>
  <si>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</si>
  <si>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</si>
  <si>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</si>
  <si>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</si>
  <si>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</si>
  <si>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</si>
  <si>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</si>
  <si>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</si>
  <si>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</si>
  <si>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</si>
  <si>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</si>
  <si>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</si>
  <si>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</si>
  <si>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</si>
  <si>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</si>
  <si>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</si>
  <si>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</si>
  <si>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</si>
  <si>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</si>
  <si>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</si>
  <si>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</si>
  <si>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</si>
  <si>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</si>
  <si>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</si>
  <si>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</si>
  <si>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</si>
  <si>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</si>
  <si>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</si>
  <si>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</si>
  <si>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</si>
  <si>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</si>
  <si>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</si>
  <si>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</si>
  <si>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</si>
  <si>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</si>
  <si>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</si>
  <si>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</si>
  <si>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</si>
  <si>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</si>
  <si>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</si>
  <si>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</si>
  <si>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</si>
  <si>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</si>
  <si>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</si>
  <si>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</si>
  <si>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</si>
  <si>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</si>
  <si>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</si>
  <si>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</si>
  <si>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</si>
  <si>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</si>
  <si>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</si>
  <si>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</si>
  <si>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</si>
  <si>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</si>
  <si>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</si>
  <si>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</si>
  <si>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</si>
  <si>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</si>
  <si>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</si>
  <si>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</si>
  <si>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</si>
  <si>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</si>
  <si>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</si>
  <si>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</si>
  <si>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</si>
  <si>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</si>
  <si>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</si>
  <si>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</si>
  <si>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</si>
  <si>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</si>
  <si>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</si>
  <si>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</si>
  <si>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</si>
  <si>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</si>
  <si>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</si>
  <si>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</si>
  <si>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</si>
  <si>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</si>
  <si>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</si>
  <si>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</si>
  <si>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</si>
  <si>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</si>
  <si>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</si>
  <si>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</si>
  <si>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</si>
  <si>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</si>
  <si>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</si>
  <si>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</si>
  <si>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</si>
  <si>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</si>
  <si>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</si>
  <si>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</si>
  <si>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</si>
  <si>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</si>
  <si>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</si>
  <si>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</si>
  <si>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</si>
  <si>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</si>
  <si>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</si>
  <si>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</si>
  <si>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</si>
  <si>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</si>
  <si>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</si>
  <si>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</si>
  <si>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</si>
  <si>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</si>
  <si>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</si>
  <si>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</si>
  <si>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</si>
  <si>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</si>
  <si>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</si>
  <si>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</si>
  <si>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</si>
  <si>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</si>
  <si>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</si>
  <si>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</si>
  <si>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</si>
  <si>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</si>
  <si>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</si>
  <si>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</si>
  <si>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</si>
  <si>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</si>
  <si>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</si>
  <si>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</si>
  <si>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</si>
  <si>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</si>
  <si>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</si>
  <si>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</si>
  <si>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</si>
  <si>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</si>
  <si>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</si>
  <si>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</si>
  <si>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</si>
  <si>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</si>
  <si>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</si>
  <si>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</si>
  <si>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</si>
  <si>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</si>
  <si>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</si>
  <si>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</si>
  <si>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</si>
  <si>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</si>
  <si>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</si>
  <si>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</si>
  <si>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</si>
  <si>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</si>
  <si>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</si>
  <si>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</si>
  <si>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</si>
  <si>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</si>
  <si>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</si>
  <si>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</si>
  <si>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</si>
  <si>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</si>
  <si>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</si>
  <si>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</si>
  <si>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</si>
  <si>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</si>
  <si>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</si>
  <si>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</si>
  <si>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</si>
  <si>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</si>
  <si>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</si>
  <si>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</si>
  <si>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</si>
  <si>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</si>
  <si>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</si>
  <si>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</si>
  <si>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</si>
  <si>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</si>
  <si>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</si>
  <si>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</si>
  <si>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</si>
  <si>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</si>
  <si>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</si>
  <si>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</si>
  <si>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</si>
  <si>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</si>
  <si>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</si>
  <si>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</si>
  <si>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</si>
  <si>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</si>
  <si>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</si>
  <si>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</si>
  <si>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</si>
  <si>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</si>
  <si>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</si>
  <si>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</si>
  <si>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</si>
  <si>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</si>
  <si>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</si>
  <si>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</si>
  <si>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</si>
  <si>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</si>
  <si>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</si>
  <si>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</si>
  <si>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</si>
  <si>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</si>
  <si>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</si>
  <si>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</si>
  <si>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</si>
  <si>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</si>
  <si>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</si>
  <si>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</si>
  <si>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</si>
  <si>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</si>
  <si>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</si>
  <si>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</si>
  <si>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</si>
  <si>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</si>
  <si>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</si>
  <si>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</si>
  <si>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</si>
  <si>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</si>
  <si>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</si>
  <si>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</si>
  <si>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</si>
  <si>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</si>
  <si>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</si>
  <si>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</si>
  <si>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</si>
  <si>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</si>
  <si>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</si>
  <si>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</si>
  <si>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</si>
  <si>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</si>
  <si>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</si>
  <si>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</si>
  <si>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</si>
  <si>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</si>
  <si>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</si>
  <si>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</si>
  <si>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</si>
  <si>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</si>
  <si>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</si>
  <si>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</si>
  <si>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</si>
  <si>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</si>
  <si>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</si>
  <si>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</si>
  <si>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</si>
  <si>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</si>
  <si>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</si>
  <si>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</si>
  <si>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</si>
  <si>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</si>
  <si>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</si>
  <si>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</si>
  <si>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</si>
  <si>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</si>
  <si>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</si>
  <si>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</si>
  <si>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</si>
  <si>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</si>
  <si>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</si>
  <si>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</si>
  <si>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</si>
  <si>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</si>
  <si>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</si>
  <si>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</si>
  <si>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</si>
  <si>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</si>
  <si>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</si>
  <si>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</si>
  <si>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</si>
  <si>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</si>
  <si>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</si>
  <si>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</si>
  <si>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</si>
  <si>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</si>
  <si>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</si>
  <si>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</si>
  <si>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</si>
  <si>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</si>
  <si>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</si>
  <si>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</si>
  <si>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</si>
  <si>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</si>
  <si>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</si>
  <si>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</si>
  <si>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</si>
  <si>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</si>
  <si>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</si>
  <si>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</si>
  <si>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</si>
  <si>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</si>
  <si>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</si>
  <si>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</si>
  <si>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</si>
  <si>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</si>
  <si>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</si>
  <si>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</si>
  <si>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</si>
  <si>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</si>
  <si>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</si>
  <si>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</si>
  <si>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</si>
  <si>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</si>
  <si>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</si>
  <si>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</si>
  <si>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</si>
  <si>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</si>
  <si>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</si>
  <si>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</si>
  <si>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</si>
  <si>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</si>
  <si>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</si>
  <si>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</si>
  <si>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</si>
  <si>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</si>
  <si>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</si>
  <si>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</si>
  <si>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</si>
  <si>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</si>
  <si>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</si>
  <si>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</si>
  <si>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</si>
  <si>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</si>
  <si>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</si>
  <si>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</si>
  <si>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</si>
  <si>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</si>
  <si>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</si>
  <si>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</si>
  <si>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</si>
  <si>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</si>
  <si>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</si>
  <si>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</si>
  <si>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</si>
  <si>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</si>
  <si>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</si>
  <si>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</si>
  <si>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</si>
  <si>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</si>
  <si>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</si>
  <si>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</si>
  <si>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</si>
  <si>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</si>
  <si>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</si>
  <si>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</si>
  <si>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</si>
  <si>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</si>
  <si>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</si>
  <si>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</si>
  <si>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</si>
  <si>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</si>
  <si>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</si>
  <si>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</si>
  <si>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</si>
  <si>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</si>
  <si>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</si>
  <si>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</si>
  <si>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</si>
  <si>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</si>
  <si>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</si>
  <si>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</si>
  <si>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</si>
  <si>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</si>
  <si>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</si>
  <si>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</si>
  <si>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</si>
  <si>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</si>
  <si>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</si>
  <si>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</si>
  <si>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</si>
  <si>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</si>
  <si>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</si>
  <si>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</si>
  <si>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</si>
  <si>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</si>
  <si>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</si>
  <si>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</si>
  <si>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</si>
  <si>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</si>
  <si>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</si>
  <si>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</si>
  <si>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</si>
  <si>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</si>
  <si>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</si>
  <si>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</si>
  <si>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</si>
  <si>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</si>
  <si>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</si>
  <si>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</si>
  <si>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</si>
  <si>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</si>
  <si>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</si>
  <si>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</si>
  <si>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</si>
  <si>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</si>
  <si>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</si>
  <si>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</si>
  <si>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</si>
  <si>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</si>
  <si>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</si>
  <si>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</si>
  <si>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</si>
  <si>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</si>
  <si>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</si>
  <si>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</si>
  <si>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</si>
  <si>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</si>
  <si>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</si>
  <si>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</si>
  <si>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</si>
  <si>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</si>
  <si>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</si>
  <si>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</si>
  <si>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</si>
  <si>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</si>
  <si>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</si>
  <si>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</si>
  <si>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</si>
  <si>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</si>
  <si>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</si>
  <si>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</si>
  <si>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</si>
  <si>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</si>
  <si>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</si>
  <si>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</si>
  <si>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</si>
  <si>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</si>
  <si>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</si>
  <si>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</si>
  <si>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</si>
  <si>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</si>
  <si>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</si>
  <si>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</si>
  <si>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</si>
  <si>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</si>
  <si>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</si>
  <si>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</si>
  <si>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</si>
  <si>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</si>
  <si>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</si>
  <si>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</si>
  <si>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</si>
  <si>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</si>
  <si>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</si>
  <si>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</si>
  <si>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</si>
  <si>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</si>
  <si>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</si>
  <si>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</si>
  <si>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</si>
  <si>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</si>
  <si>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</si>
  <si>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</si>
  <si>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</si>
  <si>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</si>
  <si>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</si>
  <si>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</si>
  <si>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</si>
  <si>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</si>
  <si>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</si>
  <si>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</si>
  <si>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</si>
  <si>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</si>
  <si>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</si>
  <si>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</si>
  <si>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</si>
  <si>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</si>
  <si>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</si>
  <si>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</si>
  <si>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</si>
  <si>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</si>
  <si>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</si>
  <si>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</si>
  <si>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</si>
  <si>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</si>
  <si>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</si>
  <si>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</si>
  <si>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</si>
  <si>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</si>
  <si>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</si>
  <si>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</si>
  <si>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</si>
  <si>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</si>
  <si>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</si>
  <si>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</si>
  <si>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</si>
  <si>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</si>
  <si>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</si>
  <si>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</si>
  <si>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</si>
  <si>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</si>
  <si>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</si>
  <si>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</si>
  <si>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</si>
  <si>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</si>
  <si>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</si>
  <si>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</si>
  <si>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</si>
  <si>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</si>
  <si>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</si>
  <si>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</si>
  <si>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</si>
  <si>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</si>
  <si>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</si>
  <si>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</si>
  <si>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</si>
  <si>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</si>
  <si>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</si>
  <si>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</si>
  <si>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</si>
  <si>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</si>
  <si>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</si>
  <si>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</si>
  <si>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</si>
  <si>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</si>
  <si>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</si>
  <si>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</si>
  <si>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</si>
  <si>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</si>
  <si>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</si>
  <si>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</si>
  <si>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</si>
  <si>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</si>
  <si>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</si>
  <si>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</si>
  <si>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</si>
  <si>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</si>
  <si>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</si>
  <si>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</si>
  <si>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</si>
  <si>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</si>
  <si>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</si>
  <si>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</si>
  <si>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</si>
  <si>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</si>
  <si>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</si>
  <si>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</si>
  <si>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</si>
  <si>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</si>
  <si>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</si>
  <si>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</si>
  <si>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</si>
  <si>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</si>
  <si>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</si>
  <si>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</si>
  <si>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</si>
  <si>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</si>
  <si>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</si>
  <si>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</si>
  <si>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</si>
  <si>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</si>
  <si>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</si>
  <si>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</si>
  <si>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</si>
  <si>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</si>
  <si>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</si>
  <si>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</si>
  <si>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</si>
  <si>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</si>
  <si>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</si>
  <si>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</si>
  <si>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</si>
  <si>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</si>
  <si>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</si>
  <si>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</si>
  <si>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</si>
  <si>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</si>
  <si>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</si>
  <si>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</si>
  <si>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</si>
  <si>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</si>
  <si>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</si>
  <si>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</si>
  <si>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</si>
  <si>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</si>
  <si>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</si>
  <si>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</si>
  <si>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</si>
  <si>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</si>
  <si>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</si>
  <si>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</si>
  <si>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</si>
  <si>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</si>
  <si>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</si>
  <si>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</si>
  <si>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</si>
  <si>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</si>
  <si>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</si>
  <si>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</si>
  <si>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</si>
  <si>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</si>
  <si>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</si>
  <si>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</si>
  <si>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</si>
  <si>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</si>
  <si>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</si>
  <si>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</si>
  <si>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</si>
  <si>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</si>
  <si>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</si>
  <si>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</si>
  <si>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</si>
  <si>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</si>
  <si>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</si>
  <si>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</si>
  <si>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</si>
  <si>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</si>
  <si>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</si>
  <si>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</si>
  <si>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</si>
  <si>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</si>
  <si>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</si>
  <si>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</si>
  <si>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</si>
  <si>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</si>
  <si>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</si>
  <si>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</si>
  <si>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</si>
  <si>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</si>
  <si>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</si>
  <si>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</si>
  <si>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</si>
  <si>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</si>
  <si>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</si>
  <si>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</si>
  <si>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</si>
  <si>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</si>
  <si>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</si>
  <si>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</si>
  <si>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</si>
  <si>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</si>
  <si>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</si>
  <si>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</si>
  <si>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</si>
  <si>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</si>
  <si>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</si>
  <si>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</si>
  <si>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</si>
  <si>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</si>
  <si>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</si>
  <si>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</si>
  <si>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</si>
  <si>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</si>
  <si>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</si>
  <si>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</si>
  <si>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</si>
  <si>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</si>
  <si>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</si>
  <si>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</si>
  <si>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</si>
  <si>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</si>
  <si>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</si>
  <si>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</si>
  <si>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</si>
  <si>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</si>
  <si>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</si>
  <si>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</si>
  <si>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</si>
  <si>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</si>
  <si>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</si>
  <si>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</si>
  <si>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</si>
  <si>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</si>
  <si>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</si>
  <si>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</si>
  <si>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</si>
  <si>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</si>
  <si>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</si>
  <si>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</si>
  <si>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</si>
  <si>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</si>
  <si>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</si>
  <si>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</si>
  <si>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</si>
  <si>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</si>
  <si>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</si>
  <si>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</si>
  <si>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</si>
  <si>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</si>
  <si>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</si>
  <si>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</si>
  <si>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</si>
  <si>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</si>
  <si>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</si>
  <si>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</si>
  <si>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</si>
  <si>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</si>
  <si>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</si>
  <si>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</si>
  <si>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</si>
  <si>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</si>
  <si>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</si>
  <si>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</si>
  <si>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</si>
  <si>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</si>
  <si>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</si>
  <si>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</si>
  <si>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</si>
  <si>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</si>
  <si>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</si>
  <si>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</si>
  <si>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</si>
  <si>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</si>
  <si>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</si>
  <si>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</si>
  <si>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</si>
  <si>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</si>
  <si>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</si>
  <si>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</si>
  <si>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</si>
  <si>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</si>
  <si>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</si>
  <si>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</si>
  <si>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</si>
  <si>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</si>
  <si>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</si>
  <si>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</si>
  <si>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</si>
  <si>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</si>
  <si>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</si>
  <si>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</si>
  <si>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</si>
  <si>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</si>
  <si>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</si>
  <si>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</si>
  <si>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</si>
  <si>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</si>
  <si>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</si>
  <si>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</si>
  <si>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</si>
  <si>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</si>
  <si>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</si>
  <si>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</si>
  <si>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</si>
  <si>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</si>
  <si>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</si>
  <si>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</si>
  <si>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</si>
  <si>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</si>
  <si>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</si>
  <si>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</si>
  <si>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</si>
  <si>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</si>
  <si>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</si>
  <si>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</si>
  <si>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</si>
  <si>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</si>
  <si>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</si>
  <si>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</si>
  <si>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</si>
  <si>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</si>
  <si>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</si>
  <si>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</si>
  <si>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</si>
  <si>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</si>
  <si>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</si>
  <si>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</si>
  <si>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</si>
  <si>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</si>
  <si>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</si>
  <si>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</si>
  <si>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</si>
  <si>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</si>
  <si>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</si>
  <si>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</si>
  <si>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</si>
  <si>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</si>
  <si>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</si>
  <si>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</si>
  <si>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</si>
  <si>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</si>
  <si>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</si>
  <si>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</si>
  <si>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</si>
  <si>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</si>
  <si>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</si>
  <si>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</si>
  <si>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</si>
  <si>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</si>
  <si>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</si>
  <si>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</si>
  <si>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</si>
  <si>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</si>
  <si>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</si>
  <si>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</si>
  <si>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</si>
  <si>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</si>
  <si>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</si>
  <si>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</si>
  <si>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</si>
  <si>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</si>
  <si>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</si>
  <si>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</si>
  <si>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</si>
  <si>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</si>
  <si>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</si>
  <si>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</si>
  <si>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</si>
  <si>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</si>
  <si>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</si>
  <si>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</si>
  <si>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</si>
  <si>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</si>
  <si>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</si>
  <si>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</si>
  <si>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</si>
  <si>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</si>
  <si>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</si>
  <si>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</si>
  <si>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</si>
  <si>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</si>
  <si>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</si>
  <si>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</si>
  <si>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</si>
  <si>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</si>
  <si>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</si>
  <si>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</si>
  <si>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</si>
  <si>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</si>
  <si>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</si>
  <si>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</si>
  <si>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</si>
  <si>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</si>
  <si>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</si>
  <si>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</si>
  <si>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</si>
  <si>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</si>
  <si>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</si>
  <si>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</si>
  <si>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</si>
  <si>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</si>
  <si>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</si>
  <si>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</si>
  <si>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</si>
  <si>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</si>
  <si>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</si>
  <si>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</si>
  <si>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</si>
  <si>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</si>
  <si>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</si>
  <si>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</si>
  <si>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</si>
  <si>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</si>
  <si>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</si>
  <si>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</si>
  <si>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</si>
  <si>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</si>
  <si>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</si>
  <si>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</si>
  <si>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</si>
  <si>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</si>
  <si>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</si>
  <si>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</si>
  <si>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</si>
  <si>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</si>
  <si>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</si>
  <si>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</si>
  <si>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</si>
  <si>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</si>
  <si>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</si>
  <si>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</si>
  <si>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</si>
  <si>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</si>
  <si>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</si>
  <si>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</si>
  <si>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</si>
  <si>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</si>
  <si>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</si>
  <si>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</si>
  <si>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</si>
  <si>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</si>
  <si>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</si>
  <si>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</si>
  <si>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</si>
  <si>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</si>
  <si>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</si>
  <si>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</si>
  <si>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</si>
  <si>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</si>
  <si>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</si>
  <si>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</si>
  <si>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</si>
  <si>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</si>
  <si>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</si>
  <si>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</si>
  <si>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</si>
  <si>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</si>
  <si>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</si>
  <si>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</si>
  <si>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</si>
  <si>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</si>
  <si>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</si>
  <si>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</si>
  <si>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</si>
  <si>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</si>
  <si>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</si>
  <si>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</si>
  <si>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</si>
  <si>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</si>
  <si>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</si>
  <si>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</si>
  <si>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</si>
  <si>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</si>
  <si>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</si>
  <si>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</si>
  <si>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</si>
  <si>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</si>
  <si>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</si>
  <si>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</si>
  <si>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</si>
  <si>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</si>
  <si>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</si>
  <si>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</si>
  <si>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</si>
  <si>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</si>
  <si>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</si>
  <si>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</si>
  <si>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</si>
  <si>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</si>
  <si>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</si>
  <si>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</si>
  <si>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</si>
  <si>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</si>
  <si>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</si>
  <si>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</si>
  <si>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</si>
  <si>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</si>
  <si>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</si>
  <si>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</si>
  <si>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</si>
  <si>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</si>
  <si>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</si>
  <si>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</si>
  <si>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</si>
  <si>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</si>
  <si>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</si>
  <si>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</si>
  <si>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</si>
  <si>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</si>
  <si>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</si>
  <si>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</si>
  <si>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</si>
  <si>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</si>
  <si>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</si>
  <si>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</si>
  <si>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</si>
  <si>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</si>
  <si>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</si>
  <si>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</si>
  <si>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</si>
  <si>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</si>
  <si>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</si>
  <si>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</si>
  <si>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</si>
  <si>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</si>
  <si>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</si>
  <si>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</si>
  <si>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</si>
  <si>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</si>
  <si>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</si>
  <si>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</si>
  <si>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</si>
  <si>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</si>
  <si>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</si>
  <si>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</si>
  <si>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</si>
  <si>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</si>
  <si>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</si>
  <si>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</si>
  <si>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</si>
  <si>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</si>
  <si>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</si>
  <si>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</si>
  <si>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</si>
  <si>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</si>
  <si>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</si>
  <si>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</si>
  <si>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</si>
  <si>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</si>
  <si>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</si>
  <si>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</si>
  <si>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</si>
  <si>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</si>
  <si>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</si>
  <si>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</si>
  <si>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</si>
  <si>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</si>
  <si>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</si>
  <si>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</si>
  <si>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</si>
  <si>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</si>
  <si>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</si>
  <si>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</si>
  <si>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</si>
  <si>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</si>
  <si>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</si>
  <si>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</si>
  <si>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</si>
  <si>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</si>
  <si>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</si>
  <si>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</si>
  <si>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</si>
  <si>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</si>
  <si>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</si>
  <si>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</si>
  <si>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</si>
  <si>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</si>
  <si>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</si>
  <si>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</si>
  <si>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</si>
  <si>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</si>
  <si>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</si>
  <si>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</si>
  <si>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</si>
  <si>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</si>
  <si>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</si>
  <si>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</si>
  <si>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</si>
  <si>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</si>
  <si>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</si>
  <si>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</si>
  <si>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</si>
  <si>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</si>
  <si>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</si>
  <si>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</si>
  <si>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</si>
  <si>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</si>
  <si>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</si>
  <si>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</si>
  <si>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</si>
  <si>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</si>
  <si>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</si>
  <si>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</si>
  <si>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</si>
  <si>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</si>
  <si>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</si>
  <si>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</si>
  <si>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</si>
  <si>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</si>
  <si>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</si>
  <si>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</si>
  <si>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</si>
  <si>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</si>
  <si>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</si>
  <si>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</si>
  <si>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</si>
  <si>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</si>
  <si>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</si>
  <si>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</si>
  <si>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</si>
  <si>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</si>
  <si>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</si>
  <si>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</si>
  <si>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</si>
  <si>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</si>
  <si>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</si>
  <si>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</si>
  <si>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</si>
  <si>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</si>
  <si>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</si>
  <si>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</si>
  <si>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</si>
  <si>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</si>
  <si>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</si>
  <si>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</si>
  <si>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</si>
  <si>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</si>
  <si>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</si>
  <si>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</si>
  <si>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</si>
  <si>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</si>
  <si>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</si>
  <si>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</si>
  <si>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</si>
  <si>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</si>
  <si>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</si>
  <si>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</si>
  <si>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</si>
  <si>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</si>
  <si>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</si>
  <si>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</si>
  <si>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</si>
  <si>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</si>
  <si>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</si>
  <si>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</si>
  <si>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</si>
  <si>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</si>
  <si>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</si>
  <si>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</si>
  <si>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</si>
  <si>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</si>
  <si>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</si>
  <si>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</si>
  <si>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</si>
  <si>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</si>
  <si>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</si>
  <si>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</si>
  <si>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</si>
  <si>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</si>
  <si>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</si>
  <si>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</si>
  <si>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</si>
  <si>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</si>
  <si>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</si>
  <si>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</si>
  <si>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</si>
  <si>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</si>
  <si>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</si>
  <si>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</si>
  <si>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</si>
  <si>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</si>
  <si>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</si>
  <si>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</si>
  <si>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</si>
  <si>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</si>
  <si>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</si>
  <si>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</si>
  <si>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</si>
  <si>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</si>
  <si>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</si>
  <si>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</si>
  <si>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</si>
  <si>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</si>
  <si>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</si>
  <si>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</si>
  <si>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</si>
  <si>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</si>
  <si>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</si>
  <si>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</si>
  <si>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</si>
  <si>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</si>
  <si>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</si>
  <si>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</si>
  <si>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</si>
  <si>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</si>
  <si>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</si>
  <si>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</si>
  <si>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</si>
  <si>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</si>
  <si>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</si>
  <si>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</si>
  <si>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</si>
  <si>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</si>
  <si>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</si>
  <si>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</si>
  <si>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</si>
  <si>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</si>
  <si>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</si>
  <si>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</si>
  <si>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</si>
  <si>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</si>
  <si>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</si>
  <si>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</si>
  <si>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</si>
  <si>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</si>
  <si>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</si>
  <si>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</si>
  <si>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</si>
  <si>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</si>
  <si>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</si>
  <si>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</si>
  <si>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</si>
  <si>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</si>
  <si>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</si>
  <si>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</si>
  <si>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</si>
  <si>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</si>
  <si>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</si>
  <si>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</si>
  <si>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</si>
  <si>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</si>
  <si>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</si>
  <si>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</si>
  <si>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</si>
  <si>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</si>
  <si>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</si>
  <si>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</si>
  <si>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</si>
  <si>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</si>
  <si>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</si>
  <si>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</si>
  <si>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</si>
  <si>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</si>
  <si>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</si>
  <si>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</si>
  <si>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</si>
  <si>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</si>
  <si>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</si>
  <si>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</si>
  <si>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</si>
  <si>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</si>
  <si>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</si>
  <si>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</si>
  <si>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</si>
  <si>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</si>
  <si>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</si>
  <si>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</si>
  <si>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</si>
  <si>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</si>
  <si>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</si>
  <si>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</si>
  <si>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</si>
  <si>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</si>
  <si>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</si>
  <si>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</si>
  <si>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</si>
  <si>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</si>
  <si>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</si>
  <si>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</si>
  <si>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</si>
  <si>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</si>
  <si>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</si>
  <si>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</si>
  <si>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</si>
  <si>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</si>
  <si>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</si>
  <si>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</si>
  <si>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</si>
  <si>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</si>
  <si>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</si>
  <si>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</si>
  <si>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</si>
  <si>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</si>
  <si>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</si>
  <si>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</si>
  <si>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</si>
  <si>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</si>
  <si>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</si>
  <si>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</si>
  <si>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</si>
  <si>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</si>
  <si>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</si>
  <si>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</si>
  <si>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</si>
  <si>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</si>
  <si>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</si>
  <si>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</si>
  <si>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</si>
  <si>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</si>
  <si>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</si>
  <si>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</si>
  <si>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</si>
  <si>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</si>
  <si>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</si>
  <si>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</si>
  <si>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</si>
  <si>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</si>
  <si>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</si>
  <si>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</si>
  <si>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</si>
  <si>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</si>
  <si>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</si>
  <si>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</si>
  <si>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</si>
  <si>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</si>
  <si>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</si>
  <si>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</si>
  <si>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</si>
  <si>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</si>
  <si>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</si>
  <si>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</si>
  <si>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</si>
  <si>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</si>
  <si>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</si>
  <si>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</si>
  <si>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</si>
  <si>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</si>
  <si>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</si>
  <si>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</si>
  <si>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</si>
  <si>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</si>
  <si>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</si>
  <si>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</si>
  <si>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</si>
  <si>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</si>
  <si>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</si>
  <si>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</si>
  <si>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</si>
  <si>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</si>
  <si>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</si>
  <si>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</si>
  <si>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</si>
  <si>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</si>
  <si>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</si>
  <si>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</si>
  <si>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</si>
  <si>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</si>
  <si>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</si>
  <si>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</si>
  <si>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</si>
  <si>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</si>
  <si>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</si>
  <si>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</si>
  <si>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</si>
  <si>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</si>
  <si>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</si>
  <si>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</si>
  <si>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</si>
  <si>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</si>
  <si>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</si>
  <si>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</si>
  <si>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</si>
  <si>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</si>
  <si>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</si>
  <si>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</si>
  <si>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</si>
  <si>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</si>
  <si>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</si>
  <si>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</si>
  <si>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</si>
  <si>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</si>
  <si>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</si>
  <si>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</si>
  <si>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</si>
  <si>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</si>
  <si>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</si>
  <si>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</si>
  <si>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</si>
  <si>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</si>
  <si>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</si>
  <si>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</si>
  <si>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</si>
  <si>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</si>
  <si>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</si>
  <si>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</si>
  <si>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</si>
  <si>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</si>
  <si>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</si>
  <si>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</si>
  <si>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</si>
  <si>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</si>
  <si>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</si>
  <si>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</si>
  <si>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</si>
  <si>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</si>
  <si>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</si>
  <si>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</si>
  <si>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</si>
  <si>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</si>
  <si>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</si>
  <si>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</si>
  <si>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</si>
  <si>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</si>
  <si>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</si>
  <si>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</si>
  <si>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</si>
  <si>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</si>
  <si>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</si>
  <si>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</si>
  <si>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</si>
  <si>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</si>
  <si>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</si>
  <si>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</si>
  <si>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</si>
  <si>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</si>
  <si>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</si>
  <si>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</si>
  <si>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</si>
  <si>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</si>
  <si>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</si>
  <si>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</si>
  <si>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</si>
  <si>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</si>
  <si>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</si>
  <si>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</si>
  <si>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</si>
  <si>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</si>
  <si>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</si>
  <si>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</si>
  <si>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</si>
  <si>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</si>
  <si>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</si>
  <si>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</si>
  <si>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</si>
  <si>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</si>
  <si>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</si>
  <si>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</si>
  <si>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</si>
  <si>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</si>
  <si>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</si>
  <si>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</si>
  <si>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</si>
  <si>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</si>
  <si>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</si>
  <si>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</si>
  <si>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</si>
  <si>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</si>
  <si>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</si>
  <si>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</si>
  <si>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</si>
  <si>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</si>
  <si>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</si>
  <si>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</si>
  <si>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</si>
  <si>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</si>
  <si>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</si>
  <si>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</si>
  <si>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</si>
  <si>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</si>
  <si>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</si>
  <si>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</si>
  <si>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</si>
  <si>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</si>
  <si>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</si>
  <si>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</si>
  <si>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</si>
  <si>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</si>
  <si>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</si>
  <si>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</si>
  <si>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</si>
  <si>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</si>
  <si>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</si>
  <si>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</si>
  <si>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</si>
  <si>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</si>
  <si>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</si>
  <si>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</si>
  <si>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</si>
  <si>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</si>
  <si>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</si>
  <si>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</si>
  <si>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</si>
  <si>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</si>
  <si>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</si>
  <si>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</si>
  <si>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</si>
  <si>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</si>
  <si>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</si>
  <si>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</si>
  <si>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</si>
  <si>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</si>
  <si>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</si>
  <si>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</si>
  <si>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</si>
  <si>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</si>
  <si>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</si>
  <si>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</si>
  <si>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</si>
  <si>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</si>
  <si>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</si>
  <si>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</si>
  <si>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</si>
  <si>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</si>
  <si>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</si>
  <si>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</si>
  <si>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</si>
  <si>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</si>
  <si>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</si>
  <si>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</si>
  <si>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</si>
  <si>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</si>
  <si>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</si>
  <si>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</si>
  <si>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</si>
  <si>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</si>
  <si>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</si>
  <si>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</si>
  <si>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</si>
  <si>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</si>
  <si>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</si>
  <si>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</si>
  <si>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</si>
  <si>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</si>
  <si>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</si>
  <si>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</si>
  <si>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</si>
  <si>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</si>
  <si>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</si>
  <si>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</si>
  <si>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</si>
  <si>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</si>
  <si>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</si>
  <si>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</si>
  <si>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</si>
  <si>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</si>
  <si>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</si>
  <si>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</si>
  <si>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</si>
  <si>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</si>
  <si>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</si>
  <si>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</si>
  <si>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</si>
  <si>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</si>
  <si>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</si>
  <si>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</si>
  <si>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</si>
  <si>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</si>
  <si>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</si>
  <si>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</si>
  <si>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</si>
  <si>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</si>
  <si>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</si>
  <si>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</si>
  <si>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</si>
  <si>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</si>
  <si>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</si>
  <si>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</si>
  <si>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</si>
  <si>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</si>
  <si>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</si>
  <si>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</si>
  <si>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</si>
  <si>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</si>
  <si>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</si>
  <si>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</si>
  <si>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</si>
  <si>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</si>
  <si>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</si>
  <si>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</si>
  <si>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</si>
  <si>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</si>
  <si>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</si>
  <si>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</si>
  <si>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</si>
  <si>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</si>
  <si>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</si>
  <si>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</si>
  <si>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</si>
  <si>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</si>
  <si>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</si>
  <si>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</si>
  <si>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</si>
  <si>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</si>
  <si>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</si>
  <si>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</si>
  <si>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</si>
  <si>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</si>
  <si>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</si>
  <si>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</si>
  <si>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</si>
  <si>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</si>
  <si>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</si>
  <si>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</si>
  <si>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</si>
  <si>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</si>
  <si>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</si>
  <si>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</si>
  <si>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</si>
  <si>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</si>
  <si>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</si>
  <si>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</si>
  <si>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</si>
  <si>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</si>
  <si>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</si>
  <si>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</si>
  <si>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</si>
  <si>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</si>
  <si>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</si>
  <si>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</si>
  <si>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</si>
  <si>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</si>
  <si>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</si>
  <si>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</si>
  <si>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</si>
  <si>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</si>
  <si>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</si>
  <si>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</si>
  <si>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</si>
  <si>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</si>
  <si>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</si>
  <si>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</si>
  <si>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</si>
  <si>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</si>
  <si>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</si>
  <si>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</si>
  <si>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</si>
  <si>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</si>
  <si>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</si>
  <si>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</si>
  <si>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</si>
  <si>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</si>
  <si>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</si>
  <si>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</si>
  <si>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</si>
  <si>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</si>
  <si>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</si>
  <si>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</si>
  <si>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</si>
  <si>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</si>
  <si>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</si>
  <si>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</si>
  <si>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</si>
  <si>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</si>
  <si>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</si>
  <si>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</si>
  <si>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</si>
  <si>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</si>
  <si>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</si>
  <si>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</si>
  <si>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</si>
  <si>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</si>
  <si>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</si>
  <si>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</si>
  <si>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</si>
  <si>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</si>
  <si>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</si>
  <si>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</si>
  <si>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</si>
  <si>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</si>
  <si>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</si>
  <si>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</si>
  <si>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</si>
  <si>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</si>
  <si>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</si>
  <si>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</si>
  <si>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</si>
  <si>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</si>
  <si>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</si>
  <si>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</si>
  <si>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</si>
  <si>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</si>
  <si>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</si>
  <si>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</si>
  <si>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</si>
  <si>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</si>
  <si>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</si>
  <si>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</si>
  <si>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</si>
  <si>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</si>
  <si>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</si>
  <si>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</si>
  <si>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</si>
  <si>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</si>
  <si>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</si>
  <si>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</si>
  <si>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</si>
  <si>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</si>
  <si>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</si>
  <si>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</si>
  <si>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</si>
  <si>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</si>
  <si>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</si>
  <si>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</si>
  <si>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</si>
  <si>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</si>
  <si>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</si>
  <si>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</si>
  <si>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</si>
  <si>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</si>
  <si>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</si>
  <si>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</si>
  <si>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</si>
  <si>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</si>
  <si>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</si>
  <si>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</si>
  <si>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</si>
  <si>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</si>
  <si>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</si>
  <si>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</si>
  <si>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</si>
  <si>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</si>
  <si>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</si>
  <si>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</si>
  <si>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</si>
  <si>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</si>
  <si>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</si>
  <si>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</si>
  <si>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</si>
  <si>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</si>
  <si>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</si>
  <si>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</si>
  <si>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</si>
  <si>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</si>
  <si>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</si>
  <si>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</si>
  <si>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</si>
  <si>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</si>
  <si>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</si>
  <si>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</si>
  <si>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</si>
  <si>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</si>
  <si>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</si>
  <si>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</si>
  <si>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</si>
  <si>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</si>
  <si>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</si>
  <si>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</si>
  <si>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</si>
  <si>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</si>
  <si>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</si>
  <si>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</si>
  <si>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</si>
  <si>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</si>
  <si>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</si>
  <si>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</si>
  <si>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</si>
  <si>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</si>
  <si>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</si>
  <si>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</si>
  <si>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</si>
  <si>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</si>
  <si>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</si>
  <si>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</si>
  <si>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</si>
  <si>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</si>
  <si>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</si>
  <si>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</si>
  <si>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</si>
  <si>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</si>
  <si>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</si>
  <si>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</si>
  <si>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</si>
  <si>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</si>
  <si>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</si>
  <si>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</si>
  <si>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</si>
  <si>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</si>
  <si>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</si>
  <si>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</si>
  <si>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</si>
  <si>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</si>
  <si>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</si>
  <si>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</si>
  <si>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</si>
  <si>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</si>
  <si>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</si>
  <si>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</si>
  <si>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</si>
  <si>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</si>
  <si>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</si>
  <si>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</si>
  <si>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</si>
  <si>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</si>
  <si>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</si>
  <si>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</si>
  <si>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</si>
  <si>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</si>
  <si>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</si>
  <si>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</si>
  <si>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</si>
  <si>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</si>
  <si>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</si>
  <si>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</si>
  <si>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</si>
  <si>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</si>
  <si>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</si>
  <si>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</si>
  <si>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</si>
  <si>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</si>
  <si>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</si>
  <si>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</si>
  <si>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</si>
  <si>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</si>
  <si>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</si>
  <si>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</si>
  <si>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</si>
  <si>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</si>
  <si>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</si>
  <si>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</si>
  <si>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</si>
  <si>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</si>
  <si>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</si>
  <si>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</si>
  <si>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</si>
  <si>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</si>
  <si>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</si>
  <si>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</si>
  <si>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</si>
  <si>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</si>
  <si>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</si>
  <si>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</si>
  <si>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</si>
  <si>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</si>
  <si>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</si>
  <si>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</si>
  <si>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</si>
  <si>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</si>
  <si>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</si>
  <si>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</si>
  <si>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</si>
  <si>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</si>
  <si>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</si>
  <si>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</si>
  <si>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</si>
  <si>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</si>
  <si>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</si>
  <si>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</si>
  <si>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</si>
  <si>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</si>
  <si>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</si>
  <si>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</si>
  <si>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</si>
  <si>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</si>
  <si>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</si>
  <si>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</si>
  <si>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</si>
  <si>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</si>
  <si>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</si>
  <si>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</si>
  <si>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</si>
  <si>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</si>
  <si>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</si>
  <si>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</si>
  <si>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</si>
  <si>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</si>
  <si>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</si>
  <si>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</si>
  <si>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</si>
  <si>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</si>
  <si>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</si>
  <si>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</si>
  <si>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</si>
  <si>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</si>
  <si>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</si>
  <si>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</si>
  <si>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</si>
  <si>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</si>
  <si>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</si>
  <si>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</si>
  <si>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</si>
  <si>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</si>
  <si>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</si>
  <si>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</si>
  <si>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</si>
  <si>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</si>
  <si>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</si>
  <si>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</si>
  <si>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</si>
  <si>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</si>
  <si>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</si>
  <si>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</si>
  <si>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</si>
  <si>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</si>
  <si>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</si>
  <si>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</si>
  <si>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</si>
  <si>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</si>
  <si>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</si>
  <si>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</si>
  <si>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</si>
  <si>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</si>
  <si>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</si>
  <si>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</si>
  <si>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</si>
  <si>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</si>
  <si>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</si>
  <si>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</si>
  <si>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</si>
  <si>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</si>
  <si>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</si>
  <si>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</si>
  <si>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</si>
  <si>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</si>
  <si>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</si>
  <si>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</si>
  <si>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</si>
  <si>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</si>
  <si>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</si>
  <si>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</si>
  <si>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</si>
  <si>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</si>
  <si>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</si>
  <si>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</si>
  <si>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</si>
  <si>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</si>
  <si>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</si>
  <si>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</si>
  <si>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</si>
  <si>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</si>
  <si>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</si>
  <si>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</si>
  <si>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</si>
  <si>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</si>
  <si>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</si>
  <si>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</si>
  <si>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</si>
  <si>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</si>
  <si>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</si>
  <si>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</si>
  <si>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</si>
  <si>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</si>
  <si>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</si>
  <si>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</si>
  <si>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</si>
  <si>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</si>
  <si>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</si>
  <si>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</si>
  <si>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</si>
  <si>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</si>
  <si>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</si>
  <si>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</si>
  <si>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</si>
  <si>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</si>
  <si>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</si>
  <si>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</si>
  <si>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</si>
  <si>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</si>
  <si>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</si>
  <si>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</si>
  <si>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</si>
  <si>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</si>
  <si>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</si>
  <si>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</si>
  <si>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</si>
  <si>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</si>
  <si>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</si>
  <si>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</si>
  <si>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</si>
  <si>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</si>
  <si>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</si>
  <si>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</si>
  <si>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</si>
  <si>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</si>
  <si>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</si>
  <si>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</si>
  <si>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</si>
  <si>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</si>
  <si>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</si>
  <si>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</si>
  <si>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</si>
  <si>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</si>
  <si>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</si>
  <si>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</si>
  <si>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</si>
  <si>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</si>
  <si>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</si>
  <si>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</si>
  <si>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</si>
  <si>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</si>
  <si>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</si>
  <si>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</si>
  <si>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</si>
  <si>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</si>
  <si>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</si>
  <si>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</si>
  <si>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</si>
  <si>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</si>
  <si>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</si>
  <si>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</si>
  <si>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</si>
  <si>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</si>
  <si>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</si>
  <si>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</si>
  <si>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</si>
  <si>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</si>
  <si>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</si>
  <si>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</si>
  <si>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</si>
  <si>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</si>
  <si>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</si>
  <si>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</si>
  <si>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</si>
  <si>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</si>
  <si>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</si>
  <si>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</si>
  <si>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</si>
  <si>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</si>
  <si>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</si>
  <si>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</si>
  <si>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</si>
  <si>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</si>
  <si>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</si>
  <si>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</si>
  <si>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</si>
  <si>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</si>
  <si>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</si>
  <si>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</si>
  <si>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</si>
  <si>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</si>
  <si>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</si>
  <si>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</si>
  <si>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</si>
  <si>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</si>
  <si>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</si>
  <si>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</si>
  <si>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</si>
  <si>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</si>
  <si>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</si>
  <si>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</si>
  <si>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</si>
  <si>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</si>
  <si>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</si>
  <si>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</si>
  <si>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</si>
  <si>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</si>
  <si>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</si>
  <si>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</si>
  <si>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</si>
  <si>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</si>
  <si>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</si>
  <si>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</si>
  <si>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</si>
  <si>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</si>
  <si>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</si>
  <si>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</si>
  <si>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</si>
  <si>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</si>
  <si>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</si>
  <si>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</si>
  <si>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</si>
  <si>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</si>
  <si>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</si>
  <si>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</si>
  <si>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</si>
  <si>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</si>
  <si>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</si>
  <si>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</si>
  <si>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</si>
  <si>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</si>
  <si>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</si>
  <si>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</si>
  <si>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</si>
  <si>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</si>
  <si>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</si>
  <si>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</si>
  <si>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</si>
  <si>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</si>
  <si>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</si>
  <si>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</si>
  <si>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</si>
  <si>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</si>
  <si>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</si>
  <si>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</si>
  <si>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</si>
  <si>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</si>
  <si>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</si>
  <si>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</si>
  <si>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</si>
  <si>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</si>
  <si>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</si>
  <si>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</si>
  <si>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</si>
  <si>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</si>
  <si>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</si>
  <si>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</si>
  <si>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</si>
  <si>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</si>
  <si>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</si>
  <si>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</si>
  <si>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</si>
  <si>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</si>
  <si>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</si>
  <si>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</si>
  <si>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</si>
  <si>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</si>
  <si>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</si>
  <si>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</si>
  <si>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</si>
  <si>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</si>
  <si>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</si>
  <si>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</si>
  <si>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</si>
  <si>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</si>
  <si>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</si>
  <si>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</si>
  <si>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</si>
  <si>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</si>
  <si>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</si>
  <si>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</si>
  <si>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</si>
  <si>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</si>
  <si>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</si>
  <si>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</si>
  <si>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</si>
  <si>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</si>
  <si>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</si>
  <si>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</si>
  <si>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</si>
  <si>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</si>
  <si>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</si>
  <si>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</si>
  <si>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</si>
  <si>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</si>
  <si>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</si>
  <si>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</si>
  <si>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</si>
  <si>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</si>
  <si>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</si>
  <si>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</si>
  <si>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</si>
  <si>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</si>
  <si>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</si>
  <si>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</si>
  <si>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</si>
  <si>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</si>
  <si>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</si>
  <si>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</si>
  <si>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</si>
  <si>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</si>
  <si>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</si>
  <si>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</si>
  <si>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</si>
  <si>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</si>
  <si>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</si>
  <si>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</si>
  <si>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</si>
  <si>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</si>
  <si>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</si>
  <si>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</si>
  <si>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</si>
  <si>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</si>
  <si>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</si>
  <si>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</si>
  <si>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</si>
  <si>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</si>
  <si>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</si>
  <si>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</si>
  <si>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</si>
  <si>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</si>
  <si>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</si>
  <si>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</si>
  <si>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</si>
  <si>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</si>
  <si>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</si>
  <si>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</si>
  <si>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</si>
  <si>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</si>
  <si>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</si>
  <si>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</si>
  <si>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</si>
  <si>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</si>
  <si>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</si>
  <si>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</si>
  <si>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</si>
  <si>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</si>
  <si>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</si>
  <si>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</si>
  <si>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</si>
  <si>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</si>
  <si>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</si>
  <si>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</si>
  <si>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</si>
  <si>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</si>
  <si>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</si>
  <si>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</si>
  <si>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</si>
  <si>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</si>
  <si>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</si>
  <si>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</si>
  <si>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</si>
  <si>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</si>
  <si>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</si>
  <si>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</si>
  <si>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</si>
  <si>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</si>
  <si>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</si>
  <si>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</si>
  <si>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</si>
  <si>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</si>
  <si>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</si>
  <si>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</si>
  <si>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</si>
  <si>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</si>
  <si>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</si>
  <si>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</si>
  <si>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</si>
  <si>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</si>
  <si>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</si>
  <si>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</si>
  <si>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</si>
  <si>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</si>
  <si>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</si>
  <si>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</si>
  <si>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</si>
  <si>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</si>
  <si>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</si>
  <si>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</si>
  <si>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</si>
  <si>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</si>
  <si>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</si>
  <si>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</si>
  <si>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</si>
  <si>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</si>
  <si>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</si>
  <si>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</si>
  <si>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</si>
  <si>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</si>
  <si>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</si>
  <si>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</si>
  <si>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</si>
  <si>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</si>
  <si>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</si>
  <si>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</si>
  <si>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</si>
  <si>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</si>
  <si>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</si>
  <si>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</si>
  <si>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</si>
  <si>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</si>
  <si>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</si>
  <si>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</si>
  <si>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</si>
  <si>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</si>
  <si>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</si>
  <si>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</si>
  <si>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</si>
  <si>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</si>
  <si>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</si>
  <si>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</si>
  <si>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</si>
  <si>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</si>
  <si>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</si>
  <si>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</si>
  <si>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</si>
  <si>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</si>
  <si>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</si>
  <si>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</si>
  <si>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</si>
  <si>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</si>
  <si>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</si>
  <si>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</si>
  <si>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</si>
  <si>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</si>
  <si>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</si>
  <si>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</si>
  <si>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</si>
  <si>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</si>
  <si>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</si>
  <si>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</si>
  <si>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</si>
  <si>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</si>
  <si>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</si>
  <si>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</si>
  <si>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</si>
  <si>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</si>
  <si>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</si>
  <si>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</si>
  <si>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</si>
  <si>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</si>
  <si>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</si>
  <si>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</si>
  <si>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</si>
  <si>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</si>
  <si>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</si>
  <si>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</si>
  <si>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</si>
  <si>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</si>
  <si>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</si>
  <si>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</si>
  <si>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</si>
  <si>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</si>
  <si>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</si>
  <si>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</si>
  <si>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</si>
  <si>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</si>
  <si>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</si>
  <si>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</si>
  <si>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</si>
  <si>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</si>
  <si>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</si>
  <si>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</si>
  <si>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</si>
  <si>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</si>
  <si>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</si>
  <si>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</si>
  <si>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</si>
  <si>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</si>
  <si>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</si>
  <si>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</si>
  <si>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</si>
  <si>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</si>
  <si>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</si>
  <si>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</si>
  <si>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</si>
  <si>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</si>
  <si>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</si>
  <si>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</si>
  <si>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</si>
  <si>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</si>
  <si>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</si>
  <si>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</si>
  <si>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</si>
  <si>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</si>
  <si>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</si>
  <si>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</si>
  <si>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</si>
  <si>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</si>
  <si>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</si>
  <si>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</si>
  <si>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</si>
  <si>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</si>
  <si>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</si>
  <si>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</si>
  <si>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</si>
  <si>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</si>
  <si>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</si>
  <si>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</si>
  <si>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</si>
  <si>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</si>
  <si>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</si>
  <si>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</si>
  <si>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</si>
  <si>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</si>
  <si>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</si>
  <si>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</si>
  <si>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</si>
  <si>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</si>
  <si>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</si>
  <si>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</si>
  <si>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</si>
  <si>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</si>
  <si>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</si>
  <si>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</si>
  <si>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</si>
  <si>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</si>
  <si>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</si>
  <si>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</si>
  <si>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</si>
  <si>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</si>
  <si>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</si>
  <si>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</si>
  <si>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</si>
  <si>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</si>
  <si>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</si>
  <si>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</si>
  <si>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</si>
  <si>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</si>
  <si>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</si>
  <si>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</si>
  <si>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</si>
  <si>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</si>
  <si>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</si>
  <si>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</si>
  <si>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</si>
  <si>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</si>
  <si>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</si>
  <si>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</si>
  <si>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</si>
  <si>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</si>
  <si>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</si>
  <si>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</si>
  <si>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</si>
  <si>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</si>
  <si>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</si>
  <si>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</si>
  <si>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</si>
  <si>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</si>
  <si>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</si>
  <si>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</si>
  <si>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</si>
  <si>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</si>
  <si>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</si>
  <si>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</si>
  <si>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</si>
  <si>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</si>
  <si>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</si>
  <si>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</si>
  <si>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</si>
  <si>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</si>
  <si>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</si>
  <si>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</si>
  <si>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</si>
  <si>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</si>
  <si>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</si>
  <si>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</si>
  <si>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</si>
  <si>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</si>
  <si>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</si>
  <si>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</si>
  <si>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</si>
  <si>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</si>
  <si>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</si>
  <si>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</si>
  <si>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</si>
  <si>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</si>
  <si>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</si>
  <si>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</si>
  <si>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</si>
  <si>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</si>
  <si>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</si>
  <si>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</si>
  <si>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</si>
  <si>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</si>
  <si>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</si>
  <si>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</si>
  <si>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</si>
  <si>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</si>
  <si>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</si>
  <si>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</si>
  <si>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</si>
  <si>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</si>
  <si>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</si>
  <si>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</si>
  <si>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</si>
  <si>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</si>
  <si>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</si>
  <si>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</si>
  <si>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</si>
  <si>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</si>
  <si>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</si>
  <si>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</si>
  <si>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</si>
  <si>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</si>
  <si>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</si>
  <si>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</si>
  <si>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</si>
  <si>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</si>
  <si>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</si>
  <si>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</si>
  <si>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</si>
  <si>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</si>
  <si>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</si>
  <si>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</si>
  <si>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</si>
  <si>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</si>
  <si>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</si>
  <si>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</si>
  <si>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</si>
  <si>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</si>
  <si>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</si>
  <si>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</si>
  <si>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</si>
  <si>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</si>
  <si>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</si>
  <si>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</si>
  <si>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</si>
  <si>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</si>
  <si>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</si>
  <si>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</si>
  <si>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</si>
  <si>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</si>
  <si>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</si>
  <si>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</si>
  <si>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</si>
  <si>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</si>
  <si>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</si>
  <si>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</si>
  <si>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</si>
  <si>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</si>
  <si>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</si>
  <si>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</si>
  <si>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</si>
  <si>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</si>
  <si>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</si>
  <si>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</si>
  <si>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</si>
  <si>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</si>
  <si>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</si>
  <si>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</si>
  <si>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</si>
  <si>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</si>
  <si>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</si>
  <si>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</si>
  <si>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</si>
  <si>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</si>
  <si>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</si>
  <si>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</si>
  <si>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</si>
  <si>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</si>
  <si>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</si>
  <si>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</si>
  <si>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</si>
  <si>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</si>
  <si>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</si>
  <si>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</si>
  <si>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</si>
  <si>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</si>
  <si>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</si>
  <si>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</si>
  <si>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</si>
  <si>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</si>
  <si>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</si>
  <si>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</si>
  <si>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</si>
  <si>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</si>
  <si>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</si>
  <si>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</si>
  <si>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</si>
  <si>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</si>
  <si>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</si>
  <si>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</si>
  <si>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</si>
  <si>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</si>
  <si>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</si>
  <si>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</si>
  <si>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</si>
  <si>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</si>
  <si>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</si>
  <si>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</si>
  <si>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</si>
  <si>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</si>
  <si>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</si>
  <si>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</si>
  <si>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</si>
  <si>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</si>
  <si>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</si>
  <si>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</si>
  <si>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</si>
  <si>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</si>
  <si>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</si>
  <si>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</si>
  <si>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</si>
  <si>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</si>
  <si>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</si>
  <si>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</si>
  <si>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</si>
  <si>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</si>
  <si>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</si>
  <si>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</si>
  <si>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</si>
  <si>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</si>
  <si>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</si>
  <si>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</si>
  <si>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</si>
  <si>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</si>
  <si>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</si>
  <si>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</si>
  <si>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</si>
  <si>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</si>
  <si>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</si>
  <si>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</si>
  <si>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</si>
  <si>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</si>
  <si>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</si>
  <si>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</si>
  <si>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</si>
  <si>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</si>
  <si>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</si>
  <si>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</si>
  <si>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</si>
  <si>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</si>
  <si>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</si>
  <si>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</si>
  <si>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</si>
  <si>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</si>
  <si>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</si>
  <si>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</si>
  <si>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</si>
  <si>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</si>
  <si>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</si>
  <si>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</si>
  <si>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</si>
  <si>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</si>
  <si>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</si>
  <si>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</si>
  <si>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</si>
  <si>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</si>
  <si>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</si>
  <si>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</si>
  <si>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</si>
  <si>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</si>
  <si>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</si>
  <si>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</si>
  <si>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</si>
  <si>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</si>
  <si>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</si>
  <si>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</si>
  <si>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</si>
  <si>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</si>
  <si>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</si>
  <si>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</si>
  <si>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</si>
  <si>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</si>
  <si>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</si>
  <si>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</si>
  <si>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</si>
  <si>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</si>
  <si>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</si>
  <si>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</si>
  <si>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</si>
  <si>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</si>
  <si>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</si>
  <si>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</si>
  <si>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</si>
  <si>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</si>
  <si>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</si>
  <si>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</si>
  <si>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</si>
  <si>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</si>
  <si>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</si>
  <si>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</si>
  <si>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</si>
  <si>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</si>
  <si>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</si>
  <si>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</si>
  <si>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</si>
  <si>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</si>
  <si>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</si>
  <si>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</si>
  <si>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</si>
  <si>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</si>
  <si>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</si>
  <si>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</si>
  <si>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</si>
  <si>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</si>
  <si>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</si>
  <si>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</si>
  <si>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</si>
  <si>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</si>
  <si>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</si>
  <si>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</si>
  <si>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</si>
  <si>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</si>
  <si>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</si>
  <si>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</si>
  <si>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</si>
  <si>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</si>
  <si>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</si>
  <si>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</si>
  <si>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</si>
  <si>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</si>
  <si>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</si>
  <si>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</si>
  <si>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</si>
  <si>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</si>
  <si>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</si>
  <si>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</si>
  <si>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</si>
  <si>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</si>
  <si>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</si>
  <si>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</si>
  <si>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</si>
  <si>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</si>
  <si>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</si>
  <si>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</si>
  <si>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</si>
  <si>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</si>
  <si>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</si>
  <si>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</si>
  <si>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</si>
  <si>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</si>
  <si>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</si>
  <si>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</si>
  <si>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</si>
  <si>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</si>
  <si>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</si>
  <si>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</si>
  <si>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</si>
  <si>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</si>
  <si>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</si>
  <si>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</si>
  <si>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</si>
  <si>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</si>
  <si>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</si>
  <si>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</si>
  <si>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</si>
  <si>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</si>
  <si>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</si>
  <si>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</si>
  <si>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</si>
  <si>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</si>
  <si>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</si>
  <si>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</si>
  <si>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</si>
  <si>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</si>
  <si>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</si>
  <si>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</si>
  <si>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</si>
  <si>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</si>
  <si>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</si>
  <si>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</si>
  <si>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</si>
  <si>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</si>
  <si>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</si>
  <si>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</si>
  <si>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</si>
  <si>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</si>
  <si>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</si>
  <si>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</si>
  <si>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</si>
  <si>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</si>
  <si>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</si>
  <si>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</si>
  <si>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</si>
  <si>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</si>
  <si>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</si>
  <si>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</si>
  <si>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</si>
  <si>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</si>
  <si>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</si>
  <si>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</si>
  <si>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</si>
  <si>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</si>
  <si>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</si>
  <si>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</si>
  <si>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</si>
  <si>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</si>
  <si>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</si>
  <si>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</si>
  <si>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</si>
  <si>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</si>
  <si>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</si>
  <si>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</si>
  <si>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</si>
  <si>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</si>
  <si>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</si>
  <si>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</si>
  <si>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</si>
  <si>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</si>
  <si>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</si>
  <si>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</si>
  <si>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</si>
  <si>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</si>
  <si>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</si>
  <si>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</si>
  <si>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</si>
  <si>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</si>
  <si>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</si>
  <si>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</si>
  <si>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</si>
  <si>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</si>
  <si>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</si>
  <si>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</si>
  <si>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</si>
  <si>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</si>
  <si>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</si>
  <si>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</si>
  <si>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</si>
  <si>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</si>
  <si>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</si>
  <si>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</si>
  <si>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</si>
  <si>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</si>
  <si>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</si>
  <si>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</si>
  <si>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</si>
  <si>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</si>
  <si>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</si>
  <si>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</si>
  <si>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</si>
  <si>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</si>
  <si>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</si>
  <si>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</si>
  <si>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</si>
  <si>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</si>
  <si>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</si>
  <si>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</si>
  <si>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</si>
  <si>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</si>
  <si>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</si>
  <si>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</si>
  <si>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</si>
  <si>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</si>
  <si>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</si>
  <si>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</si>
  <si>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</si>
  <si>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</si>
  <si>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</si>
  <si>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</si>
  <si>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</si>
  <si>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</si>
  <si>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</si>
  <si>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</si>
  <si>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</si>
  <si>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</si>
  <si>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</si>
  <si>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</si>
  <si>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</si>
  <si>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</si>
  <si>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</si>
  <si>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</si>
  <si>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</si>
  <si>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</si>
  <si>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</si>
  <si>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</si>
  <si>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</si>
  <si>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</si>
  <si>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</si>
  <si>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</si>
  <si>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</si>
  <si>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</si>
  <si>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</si>
  <si>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</si>
  <si>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</si>
  <si>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</si>
  <si>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</si>
  <si>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</si>
  <si>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</si>
  <si>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</si>
  <si>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</si>
  <si>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</si>
  <si>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</si>
  <si>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</si>
  <si>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</si>
  <si>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</si>
  <si>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</si>
  <si>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</si>
  <si>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</si>
  <si>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</si>
  <si>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</si>
  <si>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</si>
  <si>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</si>
  <si>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</si>
  <si>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</si>
  <si>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</si>
  <si>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</si>
  <si>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</si>
  <si>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</si>
  <si>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</si>
  <si>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</si>
  <si>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</si>
  <si>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</si>
  <si>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</si>
  <si>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</si>
  <si>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</si>
  <si>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</si>
  <si>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</si>
  <si>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</si>
  <si>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</si>
  <si>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</si>
  <si>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</si>
  <si>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</si>
  <si>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</si>
  <si>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</si>
  <si>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</si>
  <si>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</si>
  <si>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</si>
  <si>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</si>
  <si>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</si>
  <si>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</si>
  <si>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</si>
  <si>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</si>
  <si>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</si>
  <si>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</si>
  <si>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</si>
  <si>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</si>
  <si>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</si>
  <si>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</si>
  <si>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</si>
  <si>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</si>
  <si>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</si>
  <si>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</si>
  <si>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</si>
  <si>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</si>
  <si>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</si>
  <si>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</si>
  <si>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</si>
  <si>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</si>
  <si>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</si>
  <si>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</si>
  <si>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</si>
  <si>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</si>
  <si>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</si>
  <si>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</si>
  <si>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</si>
  <si>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</si>
  <si>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</si>
  <si>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</si>
  <si>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</si>
  <si>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</si>
  <si>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</si>
  <si>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</si>
  <si>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</si>
  <si>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</si>
  <si>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</si>
  <si>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</si>
  <si>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</si>
  <si>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</si>
  <si>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</si>
  <si>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</si>
  <si>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</si>
  <si>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</si>
  <si>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</si>
  <si>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</si>
  <si>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</si>
  <si>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</si>
  <si>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</si>
  <si>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</si>
  <si>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</si>
  <si>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</si>
  <si>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</si>
  <si>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</si>
  <si>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</si>
  <si>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</si>
  <si>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</si>
  <si>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</si>
  <si>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</si>
  <si>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</si>
  <si>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</si>
  <si>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</si>
  <si>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</si>
  <si>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</si>
  <si>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</si>
  <si>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</si>
  <si>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</si>
  <si>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</si>
  <si>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</si>
  <si>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</si>
  <si>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</si>
  <si>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</si>
  <si>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</si>
  <si>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</si>
  <si>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</si>
  <si>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</si>
  <si>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</si>
  <si>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</si>
  <si>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</si>
  <si>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</si>
  <si>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</si>
  <si>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</si>
  <si>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</si>
  <si>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</si>
  <si>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</si>
  <si>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</si>
  <si>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</si>
  <si>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</si>
  <si>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</si>
  <si>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</si>
  <si>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</si>
  <si>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</si>
  <si>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</si>
  <si>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</si>
  <si>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</si>
  <si>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</si>
  <si>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</si>
  <si>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</si>
  <si>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</si>
  <si>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</si>
  <si>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</si>
  <si>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</si>
  <si>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</si>
  <si>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</si>
  <si>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</si>
  <si>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</si>
  <si>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</si>
  <si>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</si>
  <si>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</si>
  <si>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</si>
  <si>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</si>
  <si>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</si>
  <si>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</si>
  <si>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</si>
  <si>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</si>
  <si>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</si>
  <si>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</si>
  <si>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</si>
  <si>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</si>
  <si>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</si>
  <si>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</si>
  <si>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</si>
  <si>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</si>
  <si>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</si>
  <si>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</si>
  <si>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</si>
  <si>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</si>
  <si>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</si>
  <si>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</si>
  <si>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</si>
  <si>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</si>
  <si>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</si>
  <si>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</si>
  <si>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</si>
  <si>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</si>
  <si>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</si>
  <si>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</si>
  <si>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</si>
  <si>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</si>
  <si>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</si>
  <si>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</si>
  <si>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</si>
  <si>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</si>
  <si>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</si>
  <si>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</si>
  <si>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</si>
  <si>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</si>
  <si>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</si>
  <si>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</si>
  <si>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</si>
  <si>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</si>
  <si>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</si>
  <si>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</si>
  <si>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</si>
  <si>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</si>
  <si>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</si>
  <si>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</si>
  <si>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</si>
  <si>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</si>
  <si>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</si>
  <si>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</si>
  <si>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</si>
  <si>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</si>
  <si>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</si>
  <si>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</si>
  <si>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</si>
  <si>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</si>
  <si>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</si>
  <si>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</si>
  <si>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</si>
  <si>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</si>
  <si>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</si>
  <si>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</si>
  <si>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</si>
  <si>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</si>
  <si>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</si>
  <si>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</si>
  <si>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</si>
  <si>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</si>
  <si>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</si>
  <si>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</si>
  <si>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</si>
  <si>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</si>
  <si>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</si>
  <si>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</si>
  <si>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</si>
  <si>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</si>
  <si>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</si>
  <si>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</si>
  <si>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</si>
  <si>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</si>
  <si>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</si>
  <si>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</si>
  <si>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</si>
  <si>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</si>
  <si>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</si>
  <si>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</si>
  <si>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</si>
  <si>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</si>
  <si>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</si>
  <si>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</si>
  <si>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</si>
  <si>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</si>
  <si>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</si>
  <si>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</si>
  <si>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</si>
  <si>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</si>
  <si>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</si>
  <si>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</si>
  <si>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</si>
  <si>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</si>
  <si>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</si>
  <si>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</si>
  <si>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</si>
  <si>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</si>
  <si>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</si>
  <si>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</si>
  <si>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</si>
  <si>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</si>
  <si>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</si>
  <si>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</si>
  <si>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</si>
  <si>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</si>
  <si>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</si>
  <si>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</si>
  <si>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</si>
  <si>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</si>
  <si>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</si>
  <si>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</si>
  <si>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</si>
  <si>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</si>
  <si>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</si>
  <si>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</si>
  <si>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</si>
  <si>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</si>
  <si>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</si>
  <si>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</si>
  <si>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</si>
  <si>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</si>
  <si>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</si>
  <si>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</si>
  <si>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</si>
  <si>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</si>
  <si>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</si>
  <si>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</si>
  <si>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</si>
  <si>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</si>
  <si>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</si>
  <si>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</si>
  <si>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</si>
  <si>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</si>
  <si>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</si>
  <si>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</si>
  <si>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</si>
  <si>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</si>
  <si>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</si>
  <si>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</si>
  <si>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</si>
  <si>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</si>
  <si>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</si>
  <si>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</si>
  <si>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</si>
  <si>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</si>
  <si>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</si>
  <si>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</si>
  <si>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</si>
  <si>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</si>
  <si>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</si>
  <si>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</si>
  <si>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</si>
  <si>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</si>
  <si>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</si>
  <si>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</si>
  <si>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</si>
  <si>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</si>
  <si>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</si>
  <si>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</si>
  <si>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</si>
  <si>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</si>
  <si>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</si>
  <si>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</si>
  <si>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</si>
  <si>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</si>
  <si>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</si>
  <si>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</si>
  <si>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</si>
  <si>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</si>
  <si>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</si>
  <si>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</si>
  <si>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</si>
  <si>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</si>
  <si>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</si>
  <si>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</si>
  <si>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</si>
  <si>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</si>
  <si>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</si>
  <si>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</si>
  <si>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</si>
  <si>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</si>
  <si>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</si>
  <si>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</si>
  <si>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</si>
  <si>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</si>
  <si>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</si>
  <si>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</si>
  <si>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</si>
  <si>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</si>
  <si>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</si>
  <si>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</si>
  <si>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</si>
  <si>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</si>
  <si>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</si>
  <si>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</si>
  <si>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</si>
  <si>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</si>
  <si>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</si>
  <si>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</si>
  <si>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</si>
  <si>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</si>
  <si>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</si>
  <si>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</si>
  <si>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</si>
  <si>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</si>
  <si>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</si>
  <si>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</si>
  <si>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</si>
  <si>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</si>
  <si>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</si>
  <si>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</si>
  <si>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</si>
  <si>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</si>
  <si>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</si>
  <si>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</si>
  <si>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</si>
  <si>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</si>
  <si>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</si>
  <si>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</si>
  <si>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</si>
  <si>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</si>
  <si>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</si>
  <si>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</si>
  <si>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</si>
  <si>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</si>
  <si>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</si>
  <si>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</si>
  <si>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</si>
  <si>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</si>
  <si>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</si>
  <si>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</si>
  <si>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</si>
  <si>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</si>
  <si>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</si>
  <si>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</si>
  <si>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</si>
  <si>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</si>
  <si>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</si>
  <si>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</si>
  <si>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</si>
  <si>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</si>
  <si>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</si>
  <si>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</si>
  <si>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</si>
  <si>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</si>
  <si>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</si>
  <si>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</si>
  <si>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</si>
  <si>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</si>
  <si>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</si>
  <si>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</si>
  <si>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</si>
  <si>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</si>
  <si>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</si>
  <si>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</si>
  <si>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</si>
  <si>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</si>
  <si>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</si>
  <si>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</si>
  <si>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</si>
  <si>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</si>
  <si>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</si>
  <si>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</si>
  <si>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</si>
  <si>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</si>
  <si>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</si>
  <si>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</si>
  <si>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</si>
  <si>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</si>
  <si>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</si>
  <si>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</si>
  <si>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</si>
  <si>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</si>
  <si>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</si>
  <si>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</si>
  <si>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</si>
  <si>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</si>
  <si>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</si>
  <si>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</si>
  <si>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</si>
  <si>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</si>
  <si>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</si>
  <si>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</si>
  <si>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</si>
  <si>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</si>
  <si>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</si>
  <si>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</si>
  <si>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</si>
  <si>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</si>
  <si>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</si>
  <si>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</si>
  <si>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</si>
  <si>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</si>
  <si>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</si>
  <si>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</si>
  <si>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</si>
  <si>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</si>
  <si>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</si>
  <si>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</si>
  <si>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</si>
  <si>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</si>
  <si>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</si>
  <si>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</si>
  <si>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</si>
  <si>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</si>
  <si>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</si>
  <si>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</si>
  <si>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</si>
  <si>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</si>
  <si>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</si>
  <si>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</si>
  <si>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</si>
  <si>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</si>
  <si>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</si>
  <si>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</si>
  <si>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</si>
  <si>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</si>
  <si>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</si>
  <si>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</si>
  <si>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</si>
  <si>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</si>
  <si>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</si>
  <si>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</si>
  <si>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</si>
  <si>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</si>
  <si>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</si>
  <si>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</si>
  <si>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</si>
  <si>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</si>
  <si>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</si>
  <si>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</si>
  <si>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</si>
  <si>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</si>
  <si>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</si>
  <si>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</si>
  <si>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</si>
  <si>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</si>
  <si>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</si>
  <si>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</si>
  <si>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</si>
  <si>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</si>
  <si>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</si>
  <si>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</si>
  <si>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</si>
  <si>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</si>
  <si>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</si>
  <si>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</si>
  <si>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</si>
  <si>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</si>
  <si>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</si>
  <si>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</si>
  <si>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</si>
  <si>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</si>
  <si>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</si>
  <si>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</si>
  <si>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</si>
  <si>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</si>
  <si>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</si>
  <si>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</si>
  <si>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</si>
  <si>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</si>
  <si>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</si>
  <si>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</si>
  <si>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</si>
  <si>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</si>
  <si>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</si>
  <si>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</si>
  <si>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</si>
  <si>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</si>
  <si>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</si>
  <si>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</si>
  <si>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</si>
  <si>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</si>
  <si>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</si>
  <si>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</si>
  <si>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</si>
  <si>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</si>
  <si>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</si>
  <si>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</si>
  <si>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</si>
  <si>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</si>
  <si>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</si>
  <si>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</si>
  <si>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</si>
  <si>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</si>
  <si>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</si>
  <si>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</si>
  <si>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</si>
  <si>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</si>
  <si>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</si>
  <si>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</si>
  <si>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</si>
  <si>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</si>
  <si>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</si>
  <si>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</si>
  <si>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</si>
  <si>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</si>
  <si>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</si>
  <si>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</si>
  <si>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</si>
  <si>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</si>
  <si>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</si>
  <si>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</si>
  <si>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</si>
  <si>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</si>
  <si>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</si>
  <si>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</si>
  <si>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</si>
  <si>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</si>
  <si>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</si>
  <si>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</si>
  <si>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</si>
  <si>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</si>
  <si>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</si>
  <si>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</si>
  <si>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</si>
  <si>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</si>
  <si>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</si>
  <si>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</si>
  <si>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</si>
  <si>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</si>
  <si>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</si>
  <si>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</si>
  <si>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</si>
  <si>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</si>
  <si>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</si>
  <si>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</si>
  <si>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</si>
  <si>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</si>
  <si>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</si>
  <si>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</si>
  <si>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</si>
  <si>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</si>
  <si>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</si>
  <si>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</si>
  <si>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</si>
  <si>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</si>
  <si>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</si>
  <si>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</si>
  <si>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</si>
  <si>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</si>
  <si>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</si>
  <si>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</si>
  <si>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</si>
  <si>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</si>
  <si>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</si>
  <si>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</si>
  <si>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</si>
  <si>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</si>
  <si>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</si>
  <si>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</si>
  <si>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</si>
  <si>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</si>
  <si>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</si>
  <si>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</si>
  <si>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</si>
  <si>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</si>
  <si>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</si>
  <si>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</si>
  <si>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</si>
  <si>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</si>
  <si>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</si>
  <si>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</si>
  <si>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</si>
  <si>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</si>
  <si>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</si>
  <si>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</si>
  <si>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</si>
  <si>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</si>
  <si>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</si>
  <si>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</si>
  <si>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</si>
  <si>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</si>
  <si>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</si>
  <si>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</si>
  <si>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</si>
  <si>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</si>
  <si>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</si>
  <si>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</si>
  <si>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</si>
  <si>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</si>
  <si>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</si>
  <si>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</si>
  <si>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</si>
  <si>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</si>
  <si>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</si>
  <si>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</si>
  <si>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</si>
  <si>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</si>
  <si>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</si>
  <si>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</si>
  <si>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</si>
  <si>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</si>
  <si>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</si>
  <si>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</si>
  <si>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</si>
  <si>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</si>
  <si>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</si>
  <si>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</si>
  <si>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</si>
  <si>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</si>
  <si>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</si>
  <si>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</si>
  <si>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</si>
  <si>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</si>
  <si>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</si>
  <si>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</si>
  <si>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</si>
  <si>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</si>
  <si>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</si>
  <si>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</si>
  <si>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</si>
  <si>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</si>
  <si>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</si>
  <si>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</si>
  <si>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</si>
  <si>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</si>
  <si>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</si>
  <si>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</si>
  <si>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</si>
  <si>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</si>
  <si>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</si>
  <si>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</si>
  <si>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</si>
  <si>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</si>
  <si>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</si>
  <si>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</si>
  <si>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</si>
  <si>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</si>
  <si>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</si>
  <si>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</si>
  <si>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</si>
  <si>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</si>
  <si>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</si>
  <si>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</si>
  <si>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</si>
  <si>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</si>
  <si>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</si>
  <si>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</si>
  <si>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</si>
  <si>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</si>
  <si>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</si>
  <si>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</si>
  <si>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</si>
  <si>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</si>
  <si>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</si>
  <si>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</si>
  <si>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</si>
  <si>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</si>
  <si>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</si>
  <si>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</si>
  <si>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</si>
  <si>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</si>
  <si>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</si>
  <si>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</si>
  <si>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</si>
  <si>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</si>
  <si>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</si>
  <si>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</si>
  <si>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</si>
  <si>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</si>
  <si>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</si>
  <si>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</si>
  <si>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</si>
  <si>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</si>
  <si>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</si>
  <si>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</si>
  <si>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</si>
  <si>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</si>
  <si>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</si>
  <si>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</si>
  <si>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</si>
  <si>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</si>
  <si>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</si>
  <si>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</si>
  <si>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</si>
  <si>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</si>
  <si>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</si>
  <si>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</si>
  <si>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</si>
  <si>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</si>
  <si>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</si>
  <si>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</si>
  <si>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</si>
  <si>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</si>
  <si>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</si>
  <si>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</si>
  <si>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</si>
  <si>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</si>
  <si>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</si>
  <si>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</si>
  <si>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</si>
  <si>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</si>
  <si>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</si>
  <si>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</si>
  <si>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</si>
  <si>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</si>
  <si>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</si>
  <si>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</si>
  <si>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</si>
  <si>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</si>
  <si>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</si>
  <si>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</si>
  <si>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</si>
  <si>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</si>
  <si>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</si>
  <si>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</si>
  <si>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</si>
  <si>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</si>
  <si>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</si>
  <si>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</si>
  <si>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</si>
  <si>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</si>
  <si>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</si>
  <si>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</si>
  <si>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</si>
  <si>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</si>
  <si>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</si>
  <si>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</si>
  <si>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</si>
  <si>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</si>
  <si>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</si>
  <si>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</si>
  <si>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</si>
  <si>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</si>
  <si>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</si>
  <si>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</si>
  <si>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</si>
  <si>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</si>
  <si>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</si>
  <si>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</si>
  <si>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</si>
  <si>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</si>
  <si>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</si>
  <si>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</si>
  <si>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</si>
  <si>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</si>
  <si>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</si>
  <si>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</si>
  <si>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</si>
  <si>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</si>
  <si>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</si>
  <si>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</si>
  <si>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</si>
  <si>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</si>
  <si>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</si>
  <si>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</si>
  <si>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</si>
  <si>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</si>
  <si>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</si>
  <si>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</si>
  <si>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</si>
  <si>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</si>
  <si>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</si>
  <si>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</si>
  <si>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</si>
  <si>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</si>
  <si>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</si>
  <si>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</si>
  <si>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</si>
  <si>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</si>
  <si>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</si>
  <si>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</si>
  <si>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</si>
  <si>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</si>
  <si>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</si>
  <si>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</si>
  <si>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</si>
  <si>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</si>
  <si>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</si>
  <si>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</si>
  <si>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</si>
  <si>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</si>
  <si>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</si>
  <si>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</si>
  <si>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</si>
  <si>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</si>
  <si>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</si>
  <si>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</si>
  <si>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</si>
  <si>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</si>
  <si>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</si>
  <si>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</si>
  <si>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</si>
  <si>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</si>
  <si>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</si>
  <si>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</si>
  <si>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</si>
  <si>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</si>
  <si>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</si>
  <si>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</si>
  <si>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</si>
  <si>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</si>
  <si>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</si>
  <si>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</si>
  <si>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</si>
  <si>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</si>
  <si>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</si>
  <si>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</si>
  <si>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</si>
  <si>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</si>
  <si>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</si>
  <si>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</si>
  <si>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</si>
  <si>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</si>
  <si>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</si>
  <si>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</si>
  <si>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</si>
  <si>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</si>
  <si>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</si>
  <si>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</si>
  <si>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</si>
  <si>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</si>
  <si>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</si>
  <si>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</si>
  <si>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</si>
  <si>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</si>
  <si>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</si>
  <si>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</si>
  <si>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</si>
  <si>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</si>
  <si>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</si>
  <si>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</si>
  <si>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</si>
  <si>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</si>
  <si>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</si>
  <si>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</si>
  <si>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</si>
  <si>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</si>
  <si>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</si>
  <si>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</si>
  <si>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</si>
  <si>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</si>
  <si>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</si>
  <si>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</si>
  <si>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</si>
  <si>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</si>
  <si>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</si>
  <si>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</si>
  <si>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</si>
  <si>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</si>
  <si>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</si>
  <si>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</si>
  <si>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</si>
  <si>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</si>
  <si>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</si>
  <si>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</si>
  <si>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</si>
  <si>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</si>
  <si>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</si>
  <si>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</si>
  <si>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</si>
  <si>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</si>
  <si>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</si>
  <si>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</si>
  <si>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</si>
  <si>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</si>
  <si>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</si>
  <si>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</si>
  <si>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</si>
  <si>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</si>
  <si>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</si>
  <si>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</si>
  <si>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</si>
  <si>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</si>
  <si>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</si>
  <si>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</si>
  <si>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</si>
  <si>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</si>
  <si>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</si>
  <si>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</si>
  <si>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</si>
  <si>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</si>
  <si>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</si>
  <si>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</si>
  <si>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</si>
  <si>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</si>
  <si>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</si>
  <si>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</si>
  <si>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</si>
  <si>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</si>
  <si>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</si>
  <si>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</si>
  <si>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</si>
  <si>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</si>
  <si>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</si>
  <si>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</si>
  <si>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</si>
  <si>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</si>
  <si>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</si>
  <si>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</si>
  <si>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</si>
  <si>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</si>
  <si>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</si>
  <si>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</si>
  <si>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</si>
  <si>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</si>
  <si>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</si>
  <si>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</si>
  <si>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</si>
  <si>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</si>
  <si>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</si>
  <si>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</si>
  <si>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</si>
  <si>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</si>
  <si>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</si>
  <si>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</si>
  <si>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</si>
  <si>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</si>
  <si>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</si>
  <si>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</si>
  <si>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</si>
  <si>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</si>
  <si>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</si>
  <si>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</si>
  <si>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</si>
  <si>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</si>
  <si>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</si>
  <si>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</si>
  <si>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</si>
  <si>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</si>
  <si>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</si>
  <si>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</si>
  <si>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</si>
  <si>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</si>
  <si>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</si>
  <si>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</si>
  <si>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</si>
  <si>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</si>
  <si>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</si>
  <si>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</si>
  <si>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</si>
  <si>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</si>
  <si>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</si>
  <si>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</si>
  <si>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</si>
  <si>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</si>
  <si>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</si>
  <si>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</si>
  <si>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</si>
  <si>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</si>
  <si>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</si>
  <si>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</si>
  <si>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</si>
  <si>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</si>
  <si>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</si>
  <si>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</si>
  <si>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</si>
  <si>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</si>
  <si>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</si>
  <si>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</si>
  <si>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</si>
  <si>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</si>
  <si>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</si>
  <si>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</si>
  <si>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</si>
  <si>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</si>
  <si>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</si>
  <si>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</si>
  <si>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</si>
  <si>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</si>
  <si>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</si>
  <si>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</si>
  <si>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</si>
  <si>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</si>
  <si>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</si>
  <si>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</si>
  <si>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</si>
  <si>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</si>
  <si>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</si>
  <si>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</si>
  <si>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</si>
  <si>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</si>
  <si>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</si>
  <si>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</si>
  <si>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</si>
  <si>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</si>
  <si>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</si>
  <si>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</si>
  <si>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</si>
  <si>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</si>
  <si>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</si>
  <si>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</si>
  <si>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</si>
  <si>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</si>
  <si>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</si>
  <si>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</si>
  <si>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</si>
  <si>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</si>
  <si>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</si>
  <si>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</si>
  <si>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</si>
  <si>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</si>
  <si>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</si>
  <si>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</si>
  <si>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</si>
  <si>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</si>
  <si>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</si>
  <si>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</si>
  <si>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</si>
  <si>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</si>
  <si>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</si>
  <si>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</si>
  <si>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</si>
  <si>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</si>
  <si>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</si>
  <si>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</si>
  <si>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</si>
  <si>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</si>
  <si>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</si>
  <si>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</si>
  <si>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</si>
  <si>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</si>
  <si>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</si>
  <si>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</si>
  <si>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</si>
  <si>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</si>
  <si>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</si>
  <si>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</si>
  <si>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</si>
  <si>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</si>
  <si>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</si>
  <si>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</si>
  <si>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</si>
  <si>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</si>
  <si>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</si>
  <si>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</si>
  <si>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</si>
  <si>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</si>
  <si>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</si>
  <si>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</si>
  <si>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</si>
  <si>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</si>
  <si>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</si>
  <si>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</si>
  <si>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</si>
  <si>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</si>
  <si>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</si>
  <si>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</si>
  <si>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</si>
  <si>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</si>
  <si>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</si>
  <si>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</si>
  <si>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</si>
  <si>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</si>
  <si>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</si>
  <si>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</si>
  <si>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</si>
  <si>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</si>
  <si>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</si>
  <si>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</si>
  <si>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</si>
  <si>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</si>
  <si>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</si>
  <si>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</si>
  <si>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</si>
  <si>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</si>
  <si>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</si>
  <si>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</si>
  <si>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</si>
  <si>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</si>
  <si>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</si>
  <si>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</si>
  <si>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</si>
  <si>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</si>
  <si>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</si>
  <si>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</si>
  <si>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</si>
  <si>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</si>
  <si>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</si>
  <si>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</si>
  <si>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</si>
  <si>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</si>
  <si>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</si>
  <si>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</si>
  <si>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</si>
  <si>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</si>
  <si>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</si>
  <si>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</si>
  <si>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</si>
  <si>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</si>
  <si>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</si>
  <si>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</si>
  <si>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</si>
  <si>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</si>
  <si>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</si>
  <si>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</si>
  <si>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</si>
  <si>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</si>
  <si>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</si>
  <si>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</si>
  <si>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</si>
  <si>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</si>
  <si>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</si>
  <si>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</si>
  <si>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</si>
  <si>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</si>
  <si>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</si>
  <si>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</si>
  <si>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</si>
  <si>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</si>
  <si>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</si>
  <si>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</si>
  <si>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</si>
  <si>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</si>
  <si>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</si>
  <si>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</si>
  <si>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</si>
  <si>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</si>
  <si>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</si>
  <si>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</si>
  <si>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</si>
  <si>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</si>
  <si>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</si>
  <si>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</si>
  <si>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</si>
  <si>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</si>
  <si>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</si>
  <si>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</si>
  <si>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</si>
  <si>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</si>
  <si>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</si>
  <si>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</si>
  <si>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</si>
  <si>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</si>
  <si>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</si>
  <si>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</si>
  <si>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</si>
  <si>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</si>
  <si>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</si>
  <si>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</si>
  <si>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</si>
  <si>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</si>
  <si>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</si>
  <si>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</si>
  <si>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</si>
  <si>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</si>
  <si>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</si>
  <si>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</si>
  <si>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</si>
  <si>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</si>
  <si>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</si>
  <si>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</si>
  <si>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</si>
  <si>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</si>
  <si>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</si>
  <si>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</si>
  <si>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</si>
  <si>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</si>
  <si>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</si>
  <si>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</si>
  <si>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</si>
  <si>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</si>
  <si>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</si>
  <si>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</si>
  <si>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</si>
  <si>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</si>
  <si>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</si>
  <si>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</si>
  <si>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</si>
  <si>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</si>
  <si>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</si>
  <si>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</si>
  <si>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</si>
  <si>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</si>
  <si>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</si>
  <si>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</si>
  <si>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</si>
  <si>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</si>
  <si>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</si>
  <si>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</si>
  <si>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</si>
  <si>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</si>
  <si>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</si>
  <si>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</si>
  <si>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</si>
  <si>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</si>
  <si>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</si>
  <si>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</si>
  <si>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</si>
  <si>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</si>
  <si>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</si>
  <si>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</si>
  <si>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</si>
  <si>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</si>
  <si>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</si>
  <si>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</si>
  <si>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</si>
  <si>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</si>
  <si>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</si>
  <si>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</si>
  <si>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</si>
  <si>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</si>
  <si>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</si>
  <si>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</si>
  <si>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</si>
  <si>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</si>
  <si>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</si>
  <si>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</si>
  <si>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</si>
  <si>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</si>
  <si>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</si>
  <si>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</si>
  <si>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</si>
  <si>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</si>
  <si>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</si>
  <si>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</si>
  <si>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</si>
  <si>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</si>
  <si>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</si>
  <si>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</si>
  <si>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</si>
  <si>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</si>
  <si>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</si>
  <si>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</si>
  <si>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</si>
  <si>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</si>
  <si>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</si>
  <si>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</si>
  <si>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</si>
  <si>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</si>
  <si>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</si>
  <si>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</si>
  <si>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</si>
  <si>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</si>
  <si>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</si>
  <si>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</si>
  <si>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</si>
  <si>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</si>
  <si>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</si>
  <si>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</si>
  <si>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</si>
  <si>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</si>
  <si>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</si>
  <si>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</si>
  <si>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</si>
  <si>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</si>
  <si>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</si>
  <si>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</si>
  <si>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</si>
  <si>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</si>
  <si>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</si>
  <si>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</si>
  <si>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</si>
  <si>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</si>
  <si>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</si>
  <si>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</si>
  <si>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</si>
  <si>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</si>
  <si>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</si>
  <si>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</si>
  <si>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</si>
  <si>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</si>
  <si>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</si>
  <si>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</si>
  <si>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</si>
  <si>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</si>
  <si>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</si>
  <si>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</si>
  <si>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</si>
  <si>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</si>
  <si>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</si>
  <si>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</si>
  <si>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</si>
  <si>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</si>
  <si>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</si>
  <si>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</si>
  <si>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</si>
  <si>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</si>
  <si>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</si>
  <si>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</si>
  <si>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</si>
  <si>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</si>
  <si>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</si>
  <si>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</si>
  <si>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</si>
  <si>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</si>
  <si>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</si>
  <si>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</si>
  <si>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</si>
  <si>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</si>
  <si>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</si>
  <si>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</si>
  <si>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</si>
  <si>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</si>
  <si>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</si>
  <si>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</si>
  <si>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</si>
  <si>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</si>
  <si>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</si>
  <si>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</si>
  <si>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</si>
  <si>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</si>
  <si>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</si>
  <si>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</si>
  <si>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</si>
  <si>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</si>
  <si>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</si>
  <si>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</si>
  <si>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</si>
  <si>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</si>
  <si>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</si>
  <si>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</si>
  <si>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</si>
  <si>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</si>
  <si>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</si>
  <si>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</si>
  <si>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</si>
  <si>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</si>
  <si>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</si>
  <si>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</si>
  <si>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</si>
  <si>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</si>
  <si>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</si>
  <si>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</si>
  <si>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</si>
  <si>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</si>
  <si>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</si>
  <si>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</si>
  <si>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</si>
  <si>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</si>
  <si>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</si>
  <si>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</si>
  <si>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</si>
  <si>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</si>
  <si>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</si>
  <si>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</si>
  <si>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</si>
  <si>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</si>
  <si>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</si>
  <si>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</si>
  <si>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</si>
  <si>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</si>
  <si>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</si>
  <si>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</si>
  <si>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</si>
  <si>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</si>
  <si>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</si>
  <si>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</si>
  <si>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</si>
  <si>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</si>
  <si>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</si>
  <si>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</si>
  <si>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</si>
  <si>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</si>
  <si>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</si>
  <si>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</si>
  <si>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</si>
  <si>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</si>
  <si>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</si>
  <si>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</si>
  <si>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</si>
  <si>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</si>
  <si>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</si>
  <si>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</si>
  <si>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</si>
  <si>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</si>
  <si>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</si>
  <si>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</si>
  <si>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</si>
  <si>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</si>
  <si>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</si>
  <si>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</si>
  <si>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</si>
  <si>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</si>
  <si>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</si>
  <si>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</si>
  <si>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</si>
  <si>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</si>
  <si>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</si>
  <si>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</si>
  <si>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</si>
  <si>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</si>
  <si>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</si>
  <si>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</si>
  <si>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</si>
  <si>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</si>
  <si>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</si>
  <si>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</si>
  <si>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</si>
  <si>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</si>
  <si>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</si>
  <si>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</si>
  <si>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</si>
  <si>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</si>
  <si>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</si>
  <si>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</si>
  <si>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</si>
  <si>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</si>
  <si>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</si>
  <si>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</si>
  <si>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</si>
  <si>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</si>
  <si>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</si>
  <si>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</si>
  <si>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</si>
  <si>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</si>
  <si>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</si>
  <si>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</si>
  <si>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</si>
  <si>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</si>
  <si>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</si>
  <si>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</si>
  <si>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</si>
  <si>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</si>
  <si>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</si>
  <si>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</si>
  <si>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</si>
  <si>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</si>
  <si>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</si>
  <si>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</si>
  <si>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</si>
  <si>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</si>
  <si>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</si>
  <si>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</si>
  <si>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</si>
  <si>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</si>
  <si>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</si>
  <si>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</si>
  <si>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</si>
  <si>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</si>
  <si>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</si>
  <si>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</si>
  <si>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</si>
  <si>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</si>
  <si>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</si>
  <si>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</si>
  <si>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</si>
  <si>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</si>
  <si>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</si>
  <si>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</si>
  <si>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</si>
  <si>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</si>
  <si>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</si>
  <si>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</si>
  <si>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</si>
  <si>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</si>
  <si>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</si>
  <si>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</si>
  <si>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</si>
  <si>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</si>
  <si>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</si>
  <si>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</si>
  <si>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</si>
  <si>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</si>
  <si>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</si>
  <si>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</si>
  <si>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</si>
  <si>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</si>
  <si>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</si>
  <si>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</si>
  <si>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</si>
  <si>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</si>
  <si>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</si>
  <si>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</si>
  <si>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</si>
  <si>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</si>
  <si>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</si>
  <si>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</si>
  <si>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</si>
  <si>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</si>
  <si>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</si>
  <si>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</si>
  <si>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</si>
  <si>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</si>
  <si>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</si>
  <si>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</si>
  <si>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</si>
  <si>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</si>
  <si>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</si>
  <si>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</si>
  <si>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</si>
  <si>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</si>
  <si>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</si>
  <si>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</si>
  <si>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</si>
  <si>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</si>
  <si>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</si>
  <si>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</si>
  <si>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</si>
  <si>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</si>
  <si>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</si>
  <si>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</si>
  <si>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</si>
  <si>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</si>
  <si>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</si>
  <si>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</si>
  <si>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</si>
  <si>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</si>
  <si>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</si>
  <si>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</si>
  <si>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</si>
  <si>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</si>
  <si>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</si>
  <si>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</si>
  <si>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</si>
  <si>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</si>
  <si>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</si>
  <si>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</si>
  <si>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</si>
  <si>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</si>
  <si>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</si>
  <si>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</si>
  <si>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</si>
  <si>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</si>
  <si>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</si>
  <si>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</si>
  <si>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</si>
  <si>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</si>
  <si>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</si>
  <si>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</si>
  <si>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</si>
  <si>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</si>
  <si>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</si>
  <si>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</si>
  <si>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</si>
  <si>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</si>
  <si>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</si>
  <si>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</si>
  <si>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</si>
  <si>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</si>
  <si>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</si>
  <si>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</si>
  <si>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</si>
  <si>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</si>
  <si>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</si>
  <si>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</si>
  <si>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</si>
  <si>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</si>
  <si>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</si>
  <si>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</si>
  <si>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</si>
  <si>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</si>
  <si>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</si>
  <si>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</si>
  <si>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</si>
  <si>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</si>
  <si>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</si>
  <si>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</si>
  <si>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</si>
  <si>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</si>
  <si>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</si>
  <si>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</si>
  <si>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</si>
  <si>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</si>
  <si>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</si>
  <si>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</si>
  <si>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</si>
  <si>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</si>
  <si>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</si>
  <si>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</si>
  <si>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</si>
  <si>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</si>
  <si>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</si>
  <si>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</si>
  <si>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</si>
  <si>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</si>
  <si>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</si>
  <si>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</si>
  <si>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</si>
  <si>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</si>
  <si>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</si>
  <si>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</si>
  <si>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</si>
  <si>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</si>
  <si>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</si>
  <si>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</si>
  <si>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</si>
  <si>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</si>
  <si>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</si>
  <si>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</si>
  <si>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</si>
  <si>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</si>
  <si>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</si>
  <si>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</si>
  <si>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</si>
  <si>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</si>
  <si>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</si>
  <si>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</si>
  <si>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</si>
  <si>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</si>
  <si>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</si>
  <si>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</si>
  <si>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</si>
  <si>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</si>
  <si>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</si>
  <si>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</si>
  <si>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</si>
  <si>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</si>
  <si>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</si>
  <si>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</si>
  <si>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</si>
  <si>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</si>
  <si>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</si>
  <si>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</si>
  <si>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</si>
  <si>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</si>
  <si>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</si>
  <si>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</si>
  <si>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</si>
  <si>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</si>
  <si>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</si>
  <si>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</si>
  <si>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</si>
  <si>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</si>
  <si>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</si>
  <si>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</si>
  <si>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</si>
  <si>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</si>
  <si>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</si>
  <si>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</si>
  <si>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</si>
  <si>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</si>
  <si>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</si>
  <si>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</si>
  <si>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</si>
  <si>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</si>
  <si>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</si>
  <si>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</si>
  <si>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</si>
  <si>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</si>
  <si>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</si>
  <si>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</si>
  <si>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</si>
  <si>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</si>
  <si>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</si>
  <si>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</si>
  <si>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</si>
  <si>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</si>
  <si>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</si>
  <si>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</si>
  <si>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</si>
  <si>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</si>
  <si>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</si>
  <si>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</si>
  <si>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</si>
  <si>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</si>
  <si>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</si>
  <si>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</si>
  <si>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</si>
  <si>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</si>
  <si>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</si>
  <si>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</si>
  <si>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</si>
  <si>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</si>
  <si>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</si>
  <si>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</si>
  <si>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</si>
  <si>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</si>
  <si>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</si>
  <si>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</si>
  <si>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</si>
  <si>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</si>
  <si>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</si>
  <si>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</si>
  <si>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</si>
  <si>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</si>
  <si>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</si>
  <si>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</si>
  <si>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</si>
  <si>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</si>
  <si>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</si>
  <si>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</si>
  <si>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</si>
  <si>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</si>
  <si>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</si>
  <si>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</si>
  <si>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</si>
  <si>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</si>
  <si>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</si>
  <si>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</si>
  <si>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</si>
  <si>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</si>
  <si>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</si>
  <si>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</si>
  <si>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</si>
  <si>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</si>
  <si>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</si>
  <si>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</si>
  <si>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</si>
  <si>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</si>
  <si>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</si>
  <si>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</si>
  <si>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</si>
  <si>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</si>
  <si>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</si>
  <si>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</si>
  <si>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</si>
  <si>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</si>
  <si>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</si>
  <si>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</si>
  <si>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</si>
  <si>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</si>
  <si>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</si>
  <si>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</si>
  <si>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</si>
  <si>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</si>
  <si>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</si>
  <si>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</si>
  <si>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</si>
  <si>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</si>
  <si>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</si>
  <si>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</si>
  <si>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</si>
  <si>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</si>
  <si>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</si>
  <si>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</si>
  <si>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</si>
  <si>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</si>
  <si>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</si>
  <si>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</si>
  <si>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</si>
  <si>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</si>
  <si>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</si>
  <si>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</si>
  <si>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</si>
  <si>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</si>
  <si>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</si>
  <si>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</si>
  <si>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</si>
  <si>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</si>
  <si>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</si>
  <si>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</si>
  <si>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</si>
  <si>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</si>
  <si>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</si>
  <si>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</si>
  <si>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</si>
  <si>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</si>
  <si>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</si>
  <si>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</si>
  <si>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</si>
  <si>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</si>
  <si>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</si>
  <si>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</si>
  <si>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</si>
  <si>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</si>
  <si>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</si>
  <si>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</si>
  <si>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</si>
  <si>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</si>
  <si>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</si>
  <si>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</si>
  <si>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</si>
  <si>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</si>
  <si>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</si>
  <si>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</si>
  <si>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</si>
  <si>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</si>
  <si>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</si>
  <si>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</si>
  <si>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</si>
  <si>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</si>
  <si>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</si>
  <si>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</si>
  <si>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</si>
  <si>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</si>
  <si>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</si>
  <si>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</si>
  <si>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</si>
  <si>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</si>
  <si>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</si>
  <si>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</si>
  <si>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</si>
  <si>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</si>
  <si>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</si>
  <si>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</si>
  <si>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</si>
  <si>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</si>
  <si>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</si>
  <si>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</si>
  <si>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</si>
  <si>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</si>
  <si>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</si>
  <si>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</si>
  <si>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</si>
  <si>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</si>
  <si>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</si>
  <si>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</si>
  <si>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</si>
  <si>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</si>
  <si>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</si>
  <si>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</si>
  <si>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</si>
  <si>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</si>
  <si>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</si>
  <si>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</si>
  <si>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</si>
  <si>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</si>
  <si>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</si>
  <si>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</si>
  <si>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</si>
  <si>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</si>
  <si>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</si>
  <si>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</si>
  <si>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</si>
  <si>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</si>
  <si>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</si>
  <si>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</si>
  <si>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</si>
  <si>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</si>
  <si>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</si>
  <si>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</si>
  <si>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</si>
  <si>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</si>
  <si>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</si>
  <si>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</si>
  <si>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</si>
  <si>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</si>
  <si>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</si>
  <si>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</si>
  <si>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</si>
  <si>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</si>
  <si>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</si>
  <si>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</si>
  <si>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</si>
  <si>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</si>
  <si>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</si>
  <si>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</si>
  <si>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</si>
  <si>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</si>
  <si>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</si>
  <si>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</si>
  <si>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</si>
  <si>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</si>
  <si>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</si>
  <si>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</si>
  <si>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</si>
  <si>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</si>
  <si>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</si>
  <si>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</si>
  <si>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</si>
  <si>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</si>
  <si>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</si>
  <si>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</si>
  <si>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</si>
  <si>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</si>
  <si>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</si>
  <si>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</si>
  <si>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</si>
  <si>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</si>
  <si>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</si>
  <si>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</si>
  <si>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</si>
  <si>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</si>
  <si>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</si>
  <si>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</si>
  <si>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</si>
  <si>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</si>
  <si>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</si>
  <si>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</si>
  <si>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</si>
  <si>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</si>
  <si>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</si>
  <si>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</si>
  <si>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</si>
  <si>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</si>
  <si>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</si>
  <si>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</si>
  <si>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</si>
  <si>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</si>
  <si>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</si>
  <si>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</si>
  <si>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</si>
  <si>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</si>
  <si>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</si>
  <si>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</si>
  <si>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</si>
  <si>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</si>
  <si>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</si>
  <si>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</si>
  <si>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</si>
  <si>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</si>
  <si>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</si>
  <si>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</si>
  <si>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</si>
  <si>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</si>
  <si>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</si>
  <si>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</si>
  <si>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</si>
  <si>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</si>
  <si>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</si>
  <si>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</si>
  <si>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</si>
  <si>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</si>
  <si>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</si>
  <si>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</si>
  <si>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</si>
  <si>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</si>
  <si>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</si>
  <si>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</si>
  <si>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</si>
  <si>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</si>
  <si>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</si>
  <si>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</si>
  <si>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</si>
  <si>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</si>
  <si>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</si>
  <si>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</si>
  <si>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</si>
  <si>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</si>
  <si>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</si>
  <si>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</si>
  <si>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</si>
  <si>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</si>
  <si>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</si>
  <si>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</si>
  <si>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</si>
  <si>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</si>
  <si>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</si>
  <si>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</si>
  <si>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</si>
  <si>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</si>
  <si>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</si>
  <si>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</si>
  <si>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</si>
  <si>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</si>
  <si>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</si>
  <si>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</si>
  <si>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</si>
  <si>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</si>
  <si>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</si>
  <si>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</si>
  <si>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</si>
  <si>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</si>
  <si>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</si>
  <si>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</si>
  <si>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</si>
  <si>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</si>
  <si>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</si>
  <si>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</si>
  <si>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</si>
  <si>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</si>
  <si>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</si>
  <si>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</si>
  <si>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</si>
  <si>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</si>
  <si>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</si>
  <si>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</si>
  <si>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</si>
  <si>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</si>
  <si>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</si>
  <si>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</si>
  <si>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</si>
  <si>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</si>
  <si>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</si>
  <si>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</si>
  <si>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</si>
  <si>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</si>
  <si>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</si>
  <si>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</si>
  <si>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</si>
  <si>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</si>
  <si>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</si>
  <si>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</si>
  <si>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</si>
  <si>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</si>
  <si>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</si>
  <si>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</si>
  <si>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</si>
  <si>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</si>
  <si>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</si>
  <si>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</si>
  <si>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</si>
  <si>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</si>
  <si>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</si>
  <si>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</si>
  <si>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</si>
  <si>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</si>
  <si>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</si>
  <si>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</si>
  <si>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</si>
  <si>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</si>
  <si>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</si>
  <si>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</si>
  <si>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</si>
  <si>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</si>
  <si>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</si>
  <si>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</si>
  <si>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</si>
  <si>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</si>
  <si>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</si>
  <si>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</si>
  <si>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</si>
  <si>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</si>
  <si>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</si>
  <si>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</si>
  <si>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</si>
  <si>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</si>
  <si>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</si>
  <si>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</si>
  <si>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</si>
  <si>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</si>
  <si>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</si>
  <si>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</si>
  <si>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</si>
  <si>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</si>
  <si>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</si>
  <si>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</si>
  <si>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</si>
  <si>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</si>
  <si>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</si>
  <si>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</si>
  <si>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</si>
  <si>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</si>
  <si>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</si>
  <si>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</si>
  <si>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</si>
  <si>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</si>
  <si>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</si>
  <si>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</si>
  <si>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</si>
  <si>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</si>
  <si>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</si>
  <si>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</si>
  <si>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</si>
  <si>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</si>
  <si>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</si>
  <si>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</si>
  <si>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</si>
  <si>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</si>
  <si>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</si>
  <si>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</si>
  <si>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</si>
  <si>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</si>
  <si>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</si>
  <si>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</si>
  <si>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</si>
  <si>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</si>
  <si>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</si>
  <si>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</si>
  <si>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</si>
  <si>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</si>
  <si>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</si>
  <si>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</si>
  <si>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</si>
  <si>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</si>
  <si>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</si>
  <si>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</si>
  <si>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</si>
  <si>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</si>
  <si>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</si>
  <si>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</si>
  <si>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</si>
  <si>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</si>
  <si>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</si>
  <si>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</si>
  <si>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</si>
  <si>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</si>
  <si>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</si>
  <si>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</si>
  <si>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</si>
  <si>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</si>
  <si>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</si>
  <si>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</si>
  <si>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</si>
  <si>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</si>
  <si>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</si>
  <si>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</si>
  <si>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</si>
  <si>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</si>
  <si>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</si>
  <si>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</si>
  <si>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</si>
  <si>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</si>
  <si>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</si>
  <si>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</si>
  <si>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</si>
  <si>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</si>
  <si>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</si>
  <si>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</si>
  <si>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</si>
  <si>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</si>
  <si>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</si>
  <si>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</si>
  <si>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</si>
  <si>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</si>
  <si>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</si>
  <si>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</si>
  <si>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</si>
  <si>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</si>
  <si>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</si>
  <si>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</si>
  <si>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</si>
  <si>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</si>
  <si>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</si>
  <si>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</si>
  <si>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</si>
  <si>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</si>
  <si>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</si>
  <si>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</si>
  <si>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</si>
  <si>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</si>
  <si>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</si>
  <si>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</si>
  <si>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</si>
  <si>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</si>
  <si>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</si>
  <si>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</si>
  <si>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</si>
  <si>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</si>
  <si>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</si>
  <si>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</si>
  <si>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</si>
  <si>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</si>
  <si>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</si>
  <si>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</si>
  <si>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</si>
  <si>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</si>
  <si>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</si>
  <si>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</si>
  <si>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</si>
  <si>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</si>
  <si>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</si>
  <si>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</si>
  <si>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</si>
  <si>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</si>
  <si>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</si>
  <si>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</si>
  <si>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</si>
  <si>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</si>
  <si>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</si>
  <si>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</si>
  <si>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</si>
  <si>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</si>
  <si>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</si>
  <si>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</si>
  <si>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</si>
  <si>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</si>
  <si>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</si>
  <si>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</si>
  <si>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</si>
  <si>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</si>
  <si>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</si>
  <si>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</si>
  <si>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</si>
  <si>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</si>
  <si>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</si>
  <si>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</si>
  <si>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</si>
  <si>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</si>
  <si>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</si>
  <si>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</si>
  <si>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</si>
  <si>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</si>
  <si>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</si>
  <si>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</si>
  <si>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</si>
  <si>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</si>
  <si>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</si>
  <si>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</si>
  <si>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</si>
  <si>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</si>
  <si>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</si>
  <si>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</si>
  <si>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</si>
  <si>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</si>
  <si>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</si>
  <si>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</si>
  <si>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</si>
  <si>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</si>
  <si>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</si>
  <si>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</si>
  <si>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</si>
  <si>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</si>
  <si>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</si>
  <si>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</si>
  <si>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</si>
  <si>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</si>
  <si>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</si>
  <si>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</si>
  <si>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</si>
  <si>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</si>
  <si>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</si>
  <si>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</si>
  <si>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</si>
  <si>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</si>
  <si>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</si>
  <si>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</si>
  <si>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</si>
  <si>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</si>
  <si>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</si>
  <si>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</si>
  <si>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</si>
  <si>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</si>
  <si>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</si>
  <si>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</si>
  <si>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</si>
  <si>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</si>
  <si>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</si>
  <si>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</si>
  <si>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</si>
  <si>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</si>
  <si>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</si>
  <si>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</si>
  <si>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</si>
  <si>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</si>
  <si>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</si>
  <si>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</si>
  <si>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</si>
  <si>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</si>
  <si>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</si>
  <si>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</si>
  <si>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</si>
  <si>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</si>
  <si>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</si>
  <si>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</si>
  <si>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</si>
  <si>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</si>
  <si>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</si>
  <si>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</si>
  <si>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</si>
  <si>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</si>
  <si>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</si>
  <si>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</si>
  <si>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</si>
  <si>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</si>
  <si>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</si>
  <si>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</si>
  <si>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</si>
  <si>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</si>
  <si>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</si>
  <si>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</si>
  <si>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</si>
  <si>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</si>
  <si>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</si>
  <si>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</si>
  <si>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</si>
  <si>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</si>
  <si>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</si>
  <si>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</si>
  <si>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</si>
  <si>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</si>
  <si>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</si>
  <si>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</si>
  <si>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</si>
  <si>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</si>
  <si>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</si>
  <si>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</si>
  <si>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</si>
  <si>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</si>
  <si>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</si>
  <si>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</si>
  <si>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</si>
  <si>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</si>
  <si>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</si>
  <si>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</si>
  <si>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</si>
  <si>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</si>
  <si>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</si>
  <si>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</si>
  <si>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</si>
  <si>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</si>
  <si>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</si>
  <si>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</si>
  <si>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</si>
  <si>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</si>
  <si>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</si>
  <si>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</si>
  <si>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</si>
  <si>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</si>
  <si>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</si>
  <si>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</si>
  <si>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</si>
  <si>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</si>
  <si>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</si>
  <si>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</si>
  <si>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</si>
  <si>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</si>
  <si>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</si>
  <si>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</si>
  <si>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</si>
  <si>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</si>
  <si>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</si>
  <si>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</si>
  <si>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</si>
  <si>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</si>
  <si>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</si>
  <si>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</si>
  <si>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</si>
  <si>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</si>
  <si>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</si>
  <si>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</si>
  <si>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</si>
  <si>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</si>
  <si>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</si>
  <si>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</si>
  <si>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</si>
  <si>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</si>
  <si>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</si>
  <si>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</si>
  <si>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</si>
  <si>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</si>
  <si>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</si>
  <si>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</si>
  <si>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</si>
  <si>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</si>
  <si>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</si>
  <si>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</si>
  <si>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</si>
  <si>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</si>
  <si>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</si>
  <si>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</si>
  <si>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</si>
  <si>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</si>
  <si>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</si>
  <si>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</si>
  <si>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</si>
  <si>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</si>
  <si>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</si>
  <si>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</si>
  <si>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</si>
  <si>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</si>
  <si>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</si>
  <si>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</si>
  <si>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</si>
  <si>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</si>
  <si>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</si>
  <si>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</si>
  <si>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</si>
  <si>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</si>
  <si>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</si>
  <si>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</si>
  <si>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</si>
  <si>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</si>
  <si>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</si>
  <si>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</si>
  <si>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</si>
  <si>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</si>
  <si>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</si>
  <si>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</si>
  <si>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</si>
  <si>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</si>
  <si>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</si>
  <si>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</si>
  <si>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</si>
  <si>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</si>
  <si>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</si>
  <si>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</si>
  <si>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</si>
  <si>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</si>
  <si>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</si>
  <si>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</si>
  <si>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</si>
  <si>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</si>
  <si>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</si>
  <si>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</si>
  <si>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</si>
  <si>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</si>
  <si>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</si>
  <si>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</si>
  <si>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</si>
  <si>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</si>
  <si>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</si>
  <si>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</si>
  <si>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</si>
  <si>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</si>
  <si>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</si>
  <si>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</si>
  <si>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</si>
  <si>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</si>
  <si>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</si>
  <si>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</si>
  <si>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</si>
  <si>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</si>
  <si>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</si>
  <si>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</si>
  <si>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</si>
  <si>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</si>
  <si>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</si>
  <si>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</si>
  <si>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</si>
  <si>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</si>
  <si>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</si>
  <si>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</si>
  <si>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</si>
  <si>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</si>
  <si>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</si>
  <si>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</si>
  <si>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</si>
  <si>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</si>
  <si>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</si>
  <si>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</si>
  <si>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</si>
  <si>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</si>
  <si>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</si>
  <si>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</si>
  <si>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</si>
  <si>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</si>
  <si>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</si>
  <si>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</si>
  <si>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</si>
  <si>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</si>
  <si>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</si>
  <si>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</si>
  <si>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</si>
  <si>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</si>
  <si>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</si>
  <si>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</si>
  <si>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</si>
  <si>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</si>
  <si>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</si>
  <si>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</si>
  <si>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</si>
  <si>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</si>
  <si>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</si>
  <si>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</si>
  <si>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</si>
  <si>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</si>
  <si>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</si>
  <si>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</si>
  <si>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</si>
  <si>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</si>
  <si>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</si>
  <si>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</si>
  <si>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</si>
  <si>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</si>
  <si>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</si>
  <si>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</si>
  <si>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</si>
  <si>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</si>
  <si>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</si>
  <si>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</si>
  <si>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</si>
  <si>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</si>
  <si>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</si>
  <si>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</si>
  <si>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</si>
  <si>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</si>
  <si>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</si>
  <si>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</si>
  <si>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</si>
  <si>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</si>
  <si>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</si>
  <si>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</si>
  <si>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</si>
  <si>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</si>
  <si>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</si>
  <si>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</si>
  <si>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</si>
  <si>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</si>
  <si>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</si>
  <si>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</si>
  <si>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</si>
  <si>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</si>
  <si>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</si>
  <si>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</si>
  <si>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</si>
  <si>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</si>
  <si>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</si>
  <si>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</si>
  <si>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</si>
  <si>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</si>
  <si>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</si>
  <si>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</si>
  <si>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</si>
  <si>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</si>
  <si>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</si>
  <si>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</si>
  <si>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</si>
  <si>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</si>
  <si>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</si>
  <si>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</si>
  <si>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</si>
  <si>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</si>
  <si>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</si>
  <si>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</si>
  <si>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</si>
  <si>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</si>
  <si>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</si>
  <si>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</si>
  <si>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</si>
  <si>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</si>
  <si>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</si>
  <si>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</si>
  <si>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</si>
  <si>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</si>
  <si>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</si>
  <si>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</si>
  <si>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</si>
  <si>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</si>
  <si>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</si>
  <si>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</si>
  <si>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</si>
  <si>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</si>
  <si>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</si>
  <si>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</si>
  <si>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</si>
  <si>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</si>
  <si>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</si>
  <si>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</si>
  <si>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</si>
  <si>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</si>
  <si>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</si>
  <si>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</si>
  <si>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</si>
  <si>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</si>
  <si>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</si>
  <si>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</si>
  <si>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</si>
  <si>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</si>
  <si>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</si>
  <si>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</si>
  <si>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</si>
  <si>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</si>
  <si>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</si>
  <si>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</si>
  <si>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</si>
  <si>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</si>
  <si>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</si>
  <si>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</si>
  <si>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</si>
  <si>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</si>
  <si>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</si>
  <si>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</si>
  <si>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</si>
  <si>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</si>
  <si>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</si>
  <si>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</si>
  <si>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</si>
  <si>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</si>
  <si>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</si>
  <si>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</si>
  <si>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</si>
  <si>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</si>
  <si>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</si>
  <si>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</si>
  <si>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</si>
  <si>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</si>
  <si>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</si>
  <si>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</si>
  <si>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</si>
  <si>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</si>
  <si>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</si>
  <si>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</si>
  <si>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</si>
  <si>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</si>
  <si>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</si>
  <si>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</si>
  <si>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</si>
  <si>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</si>
  <si>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</si>
  <si>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</si>
  <si>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</si>
  <si>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</si>
  <si>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</si>
  <si>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</si>
  <si>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</si>
  <si>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</si>
  <si>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</si>
  <si>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</si>
  <si>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</si>
  <si>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</si>
  <si>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</si>
  <si>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</si>
  <si>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</si>
  <si>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</si>
  <si>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</si>
  <si>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</si>
  <si>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</si>
  <si>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</si>
  <si>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</si>
  <si>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</si>
  <si>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</si>
  <si>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</si>
  <si>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</si>
  <si>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</si>
  <si>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</si>
  <si>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</si>
  <si>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</si>
  <si>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</si>
  <si>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</si>
  <si>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</si>
  <si>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</si>
  <si>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</si>
  <si>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</si>
  <si>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</si>
  <si>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</si>
  <si>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</si>
  <si>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</si>
  <si>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</si>
  <si>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</si>
  <si>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</si>
  <si>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</si>
  <si>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</si>
  <si>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</si>
  <si>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</si>
  <si>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</si>
  <si>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</si>
  <si>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</si>
  <si>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</si>
  <si>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</si>
  <si>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</si>
  <si>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</si>
  <si>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</si>
  <si>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</si>
  <si>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</si>
  <si>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</si>
  <si>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</si>
  <si>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</si>
  <si>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</si>
  <si>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</si>
  <si>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</si>
  <si>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</si>
  <si>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</si>
  <si>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</si>
  <si>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</si>
  <si>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</si>
  <si>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</si>
  <si>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</si>
  <si>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</si>
  <si>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</si>
  <si>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</si>
  <si>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</si>
  <si>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</si>
  <si>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</si>
  <si>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</si>
  <si>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</si>
  <si>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</si>
  <si>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</si>
  <si>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</si>
  <si>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</si>
  <si>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</si>
  <si>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</si>
  <si>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</si>
  <si>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</si>
  <si>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</si>
  <si>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</si>
  <si>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</si>
  <si>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</si>
  <si>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</si>
  <si>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</si>
  <si>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</si>
  <si>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</si>
  <si>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</si>
  <si>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</si>
  <si>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</si>
  <si>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</si>
  <si>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</si>
  <si>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</si>
  <si>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</si>
  <si>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</si>
  <si>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</si>
  <si>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</si>
  <si>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</si>
  <si>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</si>
  <si>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</si>
  <si>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</si>
  <si>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</si>
  <si>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</si>
  <si>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</si>
  <si>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</si>
  <si>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</si>
  <si>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</si>
  <si>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</si>
  <si>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</si>
  <si>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</si>
  <si>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</si>
  <si>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</si>
  <si>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</si>
  <si>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</si>
  <si>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</si>
  <si>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</si>
  <si>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</si>
  <si>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</si>
  <si>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</si>
  <si>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</si>
  <si>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</si>
  <si>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</si>
  <si>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</si>
  <si>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</si>
  <si>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</si>
  <si>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</si>
  <si>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</si>
  <si>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</si>
  <si>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</si>
  <si>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</si>
  <si>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</si>
  <si>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</si>
  <si>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</si>
  <si>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</si>
  <si>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</si>
  <si>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</si>
  <si>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</si>
  <si>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</si>
  <si>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</si>
  <si>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</si>
  <si>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</si>
  <si>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</si>
  <si>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</si>
  <si>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</si>
  <si>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</si>
  <si>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</si>
  <si>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</si>
  <si>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</si>
  <si>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</si>
  <si>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</si>
  <si>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</si>
  <si>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</si>
  <si>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</si>
  <si>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</si>
  <si>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</si>
  <si>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</si>
  <si>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</si>
  <si>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</si>
  <si>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</si>
  <si>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</si>
  <si>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</si>
  <si>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</si>
  <si>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</si>
  <si>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</si>
  <si>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</si>
  <si>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</si>
  <si>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</si>
  <si>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</si>
  <si>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</si>
  <si>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</si>
  <si>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</si>
  <si>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</si>
  <si>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</si>
  <si>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</si>
  <si>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</si>
  <si>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</si>
  <si>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</si>
  <si>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</si>
  <si>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</si>
  <si>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</si>
  <si>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</si>
  <si>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</si>
  <si>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</si>
  <si>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</si>
  <si>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</si>
  <si>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</si>
  <si>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</si>
  <si>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</si>
  <si>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</si>
  <si>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</si>
  <si>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</si>
  <si>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</si>
  <si>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</si>
  <si>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</si>
  <si>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</si>
  <si>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</si>
  <si>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</si>
  <si>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</si>
  <si>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</si>
  <si>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</si>
  <si>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</si>
  <si>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</si>
  <si>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</si>
  <si>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</si>
  <si>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</si>
  <si>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</si>
  <si>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</si>
  <si>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</si>
  <si>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</si>
  <si>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</si>
  <si>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</si>
  <si>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</si>
  <si>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</si>
  <si>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</si>
  <si>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</si>
  <si>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</si>
  <si>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</si>
  <si>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</si>
  <si>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</si>
  <si>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</si>
  <si>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</si>
  <si>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</si>
  <si>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</si>
  <si>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</si>
  <si>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</si>
  <si>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</si>
  <si>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</si>
  <si>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</si>
  <si>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</si>
  <si>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</si>
  <si>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</si>
  <si>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</si>
  <si>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</si>
  <si>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</si>
  <si>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</si>
  <si>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</si>
  <si>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</si>
  <si>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</si>
  <si>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</si>
  <si>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</si>
  <si>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</si>
  <si>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</si>
  <si>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</si>
  <si>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</si>
  <si>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</si>
  <si>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</si>
  <si>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</si>
  <si>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</si>
  <si>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</si>
  <si>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</si>
  <si>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</si>
  <si>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</si>
  <si>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</si>
  <si>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</si>
  <si>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</si>
  <si>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</si>
  <si>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</si>
  <si>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</si>
  <si>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</si>
  <si>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</si>
  <si>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</si>
  <si>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</si>
  <si>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</si>
  <si>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</si>
  <si>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</si>
  <si>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</si>
  <si>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</si>
  <si>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</si>
  <si>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</si>
  <si>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</si>
  <si>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</si>
  <si>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</si>
  <si>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</si>
  <si>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</si>
  <si>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</si>
  <si>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</si>
  <si>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</si>
  <si>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</si>
  <si>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</si>
  <si>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</si>
  <si>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</si>
  <si>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</si>
  <si>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</si>
  <si>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</si>
  <si>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</si>
  <si>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</si>
  <si>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</si>
  <si>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</si>
  <si>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</si>
  <si>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</si>
  <si>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</si>
  <si>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</si>
  <si>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</si>
  <si>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</si>
  <si>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</si>
  <si>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</si>
  <si>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</si>
  <si>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</si>
  <si>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</si>
  <si>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</si>
  <si>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</si>
  <si>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</si>
  <si>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</si>
  <si>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</si>
  <si>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</si>
  <si>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</si>
  <si>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</si>
  <si>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</si>
  <si>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</si>
  <si>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</si>
  <si>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</si>
  <si>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</si>
  <si>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</si>
  <si>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</si>
  <si>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</si>
  <si>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</si>
  <si>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</si>
  <si>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</si>
  <si>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</si>
  <si>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</si>
  <si>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</si>
  <si>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</si>
  <si>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</si>
  <si>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</si>
  <si>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</si>
  <si>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</si>
  <si>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</si>
  <si>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</si>
  <si>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</si>
  <si>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</si>
  <si>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</si>
  <si>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</si>
  <si>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</si>
  <si>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</si>
  <si>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</si>
  <si>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</si>
  <si>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</si>
  <si>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</si>
  <si>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</si>
  <si>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</si>
  <si>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</si>
  <si>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</si>
  <si>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</si>
  <si>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</si>
  <si>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</si>
  <si>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</si>
  <si>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</si>
  <si>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</si>
  <si>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</si>
  <si>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</si>
  <si>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</si>
  <si>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</si>
  <si>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</si>
  <si>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</si>
  <si>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</si>
  <si>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</si>
  <si>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</si>
  <si>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</si>
  <si>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</si>
  <si>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</si>
  <si>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</si>
  <si>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</si>
  <si>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</si>
  <si>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</si>
  <si>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</si>
  <si>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</si>
  <si>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</si>
  <si>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</si>
  <si>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</si>
  <si>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</si>
  <si>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</si>
  <si>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</si>
  <si>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</si>
  <si>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</si>
  <si>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</si>
  <si>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</si>
  <si>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</si>
  <si>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</si>
  <si>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</si>
  <si>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</si>
  <si>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</si>
  <si>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</si>
  <si>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</si>
  <si>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</si>
  <si>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</si>
  <si>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</si>
  <si>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</si>
  <si>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</si>
  <si>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</si>
  <si>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</si>
  <si>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</si>
  <si>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</si>
  <si>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</si>
  <si>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</si>
  <si>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</si>
  <si>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</si>
  <si>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</si>
  <si>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</si>
  <si>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</si>
  <si>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</si>
  <si>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</si>
  <si>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</si>
  <si>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</si>
  <si>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</si>
  <si>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</si>
  <si>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</si>
  <si>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</si>
  <si>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</si>
  <si>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</si>
  <si>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</si>
  <si>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</si>
  <si>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</si>
  <si>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</si>
  <si>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</si>
  <si>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</si>
  <si>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</si>
  <si>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</si>
  <si>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</si>
  <si>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</si>
  <si>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</si>
  <si>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</si>
  <si>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</si>
  <si>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</si>
  <si>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</si>
  <si>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</si>
  <si>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</si>
  <si>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</si>
  <si>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</si>
  <si>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</si>
  <si>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</si>
  <si>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</si>
  <si>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</si>
  <si>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</si>
  <si>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</si>
  <si>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</si>
  <si>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</si>
  <si>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</si>
  <si>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</si>
  <si>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</si>
  <si>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</si>
  <si>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</si>
  <si>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</si>
  <si>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</si>
  <si>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</si>
  <si>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</si>
  <si>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</si>
  <si>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</si>
  <si>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</si>
  <si>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</si>
  <si>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</si>
  <si>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</si>
  <si>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</si>
  <si>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</si>
  <si>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</si>
  <si>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</si>
  <si>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</si>
  <si>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</si>
  <si>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</si>
  <si>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</si>
  <si>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</si>
  <si>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</si>
  <si>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</si>
  <si>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</si>
  <si>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</si>
  <si>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</si>
  <si>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</si>
  <si>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</si>
  <si>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</si>
  <si>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</si>
  <si>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</si>
  <si>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</si>
  <si>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</si>
  <si>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</si>
  <si>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</si>
  <si>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</si>
  <si>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</si>
  <si>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</si>
  <si>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</si>
  <si>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</si>
  <si>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</si>
  <si>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</si>
  <si>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</si>
  <si>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</si>
  <si>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</si>
  <si>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</si>
  <si>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</si>
  <si>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</si>
  <si>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</si>
  <si>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</si>
  <si>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</si>
  <si>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</si>
  <si>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</si>
  <si>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</si>
  <si>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</si>
  <si>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</si>
  <si>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</si>
  <si>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</si>
  <si>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</si>
  <si>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</si>
  <si>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</si>
  <si>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</si>
  <si>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</si>
  <si>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</si>
  <si>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</si>
  <si>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</si>
  <si>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</si>
  <si>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</si>
  <si>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</si>
  <si>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</si>
  <si>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</si>
  <si>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</si>
  <si>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</si>
  <si>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</si>
  <si>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</si>
  <si>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</si>
  <si>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</si>
  <si>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</si>
  <si>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</si>
  <si>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</si>
  <si>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</si>
  <si>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</si>
  <si>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</si>
  <si>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</si>
  <si>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</si>
  <si>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</si>
  <si>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</si>
  <si>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</si>
  <si>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</si>
  <si>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</si>
  <si>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</si>
  <si>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</si>
  <si>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</si>
  <si>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</si>
  <si>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</si>
  <si>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</si>
  <si>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</si>
  <si>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</si>
  <si>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</si>
  <si>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</si>
  <si>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</si>
  <si>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</si>
  <si>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</si>
  <si>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</si>
  <si>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</si>
  <si>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</si>
  <si>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</si>
  <si>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</si>
  <si>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</si>
  <si>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</si>
  <si>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</si>
  <si>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</si>
  <si>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</si>
  <si>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</si>
  <si>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</si>
  <si>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</si>
  <si>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</si>
  <si>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</si>
  <si>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</si>
  <si>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</si>
  <si>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</si>
  <si>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</si>
  <si>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</si>
  <si>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</si>
  <si>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</si>
  <si>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</si>
  <si>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</si>
  <si>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</si>
  <si>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</si>
  <si>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</si>
  <si>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</si>
  <si>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</si>
  <si>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</si>
  <si>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</si>
  <si>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</si>
  <si>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</si>
  <si>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</si>
  <si>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</si>
  <si>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</si>
  <si>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</si>
  <si>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</si>
  <si>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</si>
  <si>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</si>
  <si>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</si>
  <si>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</si>
  <si>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</si>
  <si>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</si>
  <si>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</si>
  <si>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</si>
  <si>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</si>
  <si>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</si>
  <si>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</si>
  <si>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</si>
  <si>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</si>
  <si>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</si>
  <si>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</si>
  <si>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</si>
  <si>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</si>
  <si>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</si>
  <si>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</si>
  <si>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</si>
  <si>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</si>
  <si>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</si>
  <si>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</si>
  <si>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</si>
  <si>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</si>
  <si>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</si>
  <si>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</si>
  <si>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</si>
  <si>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</si>
  <si>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</si>
  <si>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</si>
  <si>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</si>
  <si>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</si>
  <si>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</si>
  <si>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</si>
  <si>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</si>
  <si>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</si>
  <si>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</si>
  <si>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</si>
  <si>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</si>
  <si>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</si>
  <si>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</si>
  <si>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</si>
  <si>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</si>
  <si>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</si>
  <si>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</si>
  <si>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</si>
  <si>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</si>
  <si>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</si>
  <si>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</si>
  <si>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</si>
  <si>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</si>
  <si>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</si>
  <si>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</si>
  <si>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</si>
  <si>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</si>
  <si>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</si>
  <si>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</si>
  <si>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</si>
  <si>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</si>
  <si>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</si>
  <si>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</si>
  <si>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</si>
  <si>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</si>
  <si>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</si>
  <si>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</si>
  <si>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</si>
  <si>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</si>
  <si>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</si>
  <si>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</si>
  <si>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</si>
  <si>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</si>
  <si>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</si>
  <si>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</si>
  <si>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</si>
  <si>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</si>
  <si>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</si>
  <si>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</si>
  <si>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</si>
  <si>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</si>
  <si>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</si>
  <si>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</si>
  <si>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</si>
  <si>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</si>
  <si>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</si>
  <si>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</si>
  <si>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</si>
  <si>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</si>
  <si>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</si>
  <si>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</si>
  <si>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</si>
  <si>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</si>
  <si>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</si>
  <si>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</si>
  <si>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</si>
  <si>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</si>
  <si>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</si>
  <si>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</si>
  <si>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</si>
  <si>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</si>
  <si>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</si>
  <si>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</si>
  <si>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</si>
  <si>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</si>
  <si>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</si>
  <si>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</si>
  <si>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</si>
  <si>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</si>
  <si>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</si>
  <si>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</si>
  <si>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</si>
  <si>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</si>
  <si>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</si>
  <si>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</si>
  <si>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</si>
  <si>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</si>
  <si>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</si>
  <si>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</si>
  <si>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</si>
  <si>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</si>
  <si>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</si>
  <si>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</si>
  <si>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</si>
  <si>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</si>
  <si>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</si>
  <si>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</si>
  <si>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</si>
  <si>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</si>
  <si>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</si>
  <si>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</si>
  <si>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</si>
  <si>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</si>
  <si>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</si>
  <si>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</si>
  <si>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</si>
  <si>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</si>
  <si>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</si>
  <si>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</si>
  <si>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</si>
  <si>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</si>
  <si>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</si>
  <si>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</si>
  <si>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</si>
  <si>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</si>
  <si>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</si>
  <si>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</si>
  <si>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</si>
  <si>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</si>
  <si>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</si>
  <si>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</si>
  <si>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</si>
  <si>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</si>
  <si>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</si>
  <si>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</si>
  <si>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</si>
  <si>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</si>
  <si>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</si>
  <si>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</si>
  <si>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</si>
  <si>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</si>
  <si>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</si>
  <si>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</si>
  <si>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</si>
  <si>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</si>
  <si>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</si>
  <si>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</si>
  <si>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</si>
  <si>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</si>
  <si>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</si>
  <si>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</si>
  <si>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</si>
  <si>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</si>
  <si>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</si>
  <si>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</si>
  <si>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</si>
  <si>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</si>
  <si>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</si>
  <si>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</si>
  <si>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</si>
  <si>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</si>
  <si>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</si>
  <si>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</si>
  <si>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</si>
  <si>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</si>
  <si>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</si>
  <si>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</si>
  <si>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</si>
  <si>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</si>
  <si>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</si>
  <si>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</si>
  <si>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</si>
  <si>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</si>
  <si>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</si>
  <si>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</si>
  <si>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</si>
  <si>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</si>
  <si>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</si>
  <si>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</si>
  <si>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</si>
  <si>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</si>
  <si>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</si>
  <si>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</si>
  <si>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</si>
  <si>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</si>
  <si>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</si>
  <si>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</si>
  <si>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</si>
  <si>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</si>
  <si>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</si>
  <si>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</si>
  <si>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</si>
  <si>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</si>
  <si>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</si>
  <si>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</si>
  <si>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</si>
  <si>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</si>
  <si>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</si>
  <si>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</si>
  <si>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</si>
  <si>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</si>
  <si>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</si>
  <si>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</si>
  <si>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</si>
  <si>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</si>
  <si>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</si>
  <si>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</si>
  <si>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</si>
  <si>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</si>
  <si>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</si>
  <si>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</si>
  <si>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</si>
  <si>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</si>
  <si>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</si>
  <si>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</si>
  <si>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</si>
  <si>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</si>
  <si>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</si>
  <si>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</si>
  <si>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</si>
  <si>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</si>
  <si>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</si>
  <si>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</si>
  <si>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</si>
  <si>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</si>
  <si>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</si>
  <si>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</si>
  <si>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</si>
  <si>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</si>
  <si>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</si>
  <si>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</si>
  <si>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</si>
  <si>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</si>
  <si>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</si>
  <si>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</si>
  <si>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</si>
  <si>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</si>
  <si>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</si>
  <si>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</si>
  <si>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</si>
  <si>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</si>
  <si>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</si>
  <si>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</si>
  <si>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</si>
  <si>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</si>
  <si>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</si>
  <si>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</si>
  <si>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</si>
  <si>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</si>
  <si>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</si>
  <si>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</si>
  <si>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</si>
  <si>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</si>
  <si>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</si>
  <si>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</si>
  <si>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</si>
  <si>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</si>
  <si>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</si>
  <si>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</si>
  <si>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</si>
  <si>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</si>
  <si>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</si>
  <si>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</si>
  <si>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</si>
  <si>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</si>
  <si>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</si>
  <si>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</si>
  <si>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</si>
  <si>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</si>
  <si>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</si>
  <si>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</si>
  <si>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</si>
  <si>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</si>
  <si>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</si>
  <si>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</si>
  <si>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</si>
  <si>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</si>
  <si>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</si>
  <si>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</si>
  <si>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</si>
  <si>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</si>
  <si>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</si>
  <si>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</si>
  <si>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</si>
  <si>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</si>
  <si>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</si>
  <si>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</si>
  <si>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</si>
  <si>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</si>
  <si>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</si>
  <si>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</si>
  <si>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</si>
  <si>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</si>
  <si>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</si>
  <si>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</si>
  <si>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</si>
  <si>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</si>
  <si>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</si>
  <si>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</si>
  <si>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</si>
  <si>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</si>
  <si>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</si>
  <si>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</si>
  <si>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</si>
  <si>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</si>
  <si>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</si>
  <si>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</si>
  <si>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</si>
  <si>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</si>
  <si>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</si>
  <si>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</si>
  <si>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</si>
  <si>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</si>
  <si>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</si>
  <si>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</si>
  <si>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</si>
  <si>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</si>
  <si>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</si>
  <si>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</si>
  <si>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</si>
  <si>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</si>
  <si>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</si>
  <si>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</si>
  <si>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</si>
  <si>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</si>
  <si>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</si>
  <si>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</si>
  <si>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</si>
  <si>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</si>
  <si>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</si>
  <si>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</si>
  <si>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</si>
  <si>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</si>
  <si>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</si>
  <si>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</si>
  <si>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</si>
  <si>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</si>
  <si>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</si>
  <si>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</si>
  <si>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</si>
  <si>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</si>
  <si>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</si>
  <si>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</si>
  <si>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</si>
  <si>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</si>
  <si>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</si>
  <si>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</si>
  <si>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</si>
  <si>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</si>
  <si>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</si>
  <si>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</si>
  <si>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</si>
  <si>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</si>
  <si>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</si>
  <si>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</si>
  <si>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</si>
  <si>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</si>
  <si>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</si>
  <si>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</si>
  <si>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</si>
  <si>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</si>
  <si>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</si>
  <si>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</si>
  <si>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</si>
  <si>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</si>
  <si>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</si>
  <si>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</si>
  <si>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</si>
  <si>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</si>
  <si>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</si>
  <si>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</si>
  <si>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</si>
  <si>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</si>
  <si>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</si>
  <si>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</si>
  <si>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</si>
  <si>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</si>
  <si>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</si>
  <si>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</si>
  <si>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</si>
  <si>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</si>
  <si>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</si>
  <si>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</si>
  <si>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</si>
  <si>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</si>
  <si>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</si>
  <si>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</si>
  <si>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</si>
  <si>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</si>
  <si>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</si>
  <si>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</si>
  <si>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</si>
  <si>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</si>
  <si>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</si>
  <si>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</si>
  <si>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</si>
  <si>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</si>
  <si>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</si>
  <si>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</si>
  <si>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</si>
  <si>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</si>
  <si>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</si>
  <si>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</si>
  <si>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</si>
  <si>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</si>
  <si>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</si>
  <si>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</si>
  <si>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</si>
  <si>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</si>
  <si>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</si>
  <si>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</si>
  <si>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</si>
  <si>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</si>
  <si>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</si>
  <si>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</si>
  <si>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</si>
  <si>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</si>
  <si>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</si>
  <si>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</si>
  <si>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</si>
  <si>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</si>
  <si>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</si>
  <si>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</si>
  <si>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</si>
  <si>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</si>
  <si>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</si>
  <si>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</si>
  <si>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</si>
  <si>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</si>
  <si>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</si>
  <si>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</si>
  <si>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</si>
  <si>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</si>
  <si>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</si>
  <si>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</si>
  <si>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</si>
  <si>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</si>
  <si>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</si>
  <si>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</si>
  <si>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</si>
  <si>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</si>
  <si>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</si>
  <si>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</si>
  <si>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</si>
  <si>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</si>
  <si>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</si>
  <si>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</si>
  <si>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</si>
  <si>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</si>
  <si>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</si>
  <si>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</si>
  <si>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</si>
  <si>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</si>
  <si>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</si>
  <si>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</si>
  <si>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</si>
  <si>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</si>
  <si>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</si>
  <si>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</si>
  <si>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</si>
  <si>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</si>
  <si>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</si>
  <si>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</si>
  <si>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</si>
  <si>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</si>
  <si>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</si>
  <si>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</si>
  <si>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</si>
  <si>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</si>
  <si>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</si>
  <si>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</si>
  <si>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</si>
  <si>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</si>
  <si>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</si>
  <si>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</si>
  <si>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</si>
  <si>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</si>
  <si>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</si>
  <si>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</si>
  <si>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</si>
  <si>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</si>
  <si>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</si>
  <si>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</si>
  <si>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</si>
  <si>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</si>
  <si>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</si>
  <si>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</si>
  <si>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</si>
  <si>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</si>
  <si>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</si>
  <si>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</si>
  <si>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</si>
  <si>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</si>
  <si>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</si>
  <si>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</si>
  <si>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</si>
  <si>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</si>
  <si>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</si>
  <si>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</si>
  <si>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</si>
  <si>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</si>
  <si>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</si>
  <si>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</si>
  <si>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</si>
  <si>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</si>
  <si>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</si>
  <si>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</si>
  <si>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</si>
  <si>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</si>
  <si>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</si>
  <si>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</si>
  <si>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</si>
  <si>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</si>
  <si>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</si>
  <si>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</si>
  <si>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</si>
  <si>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</si>
  <si>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</si>
  <si>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</si>
  <si>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</si>
  <si>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</si>
  <si>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</si>
  <si>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</si>
  <si>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</si>
  <si>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</si>
  <si>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</si>
  <si>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</si>
  <si>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</si>
  <si>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</si>
  <si>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</si>
  <si>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</si>
  <si>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</si>
  <si>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</si>
  <si>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</si>
  <si>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</si>
  <si>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</si>
  <si>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</si>
  <si>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</si>
  <si>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</si>
  <si>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</si>
  <si>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</si>
  <si>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</si>
  <si>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</si>
  <si>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</si>
  <si>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</si>
  <si>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</si>
  <si>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</si>
  <si>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</si>
  <si>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</si>
  <si>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</si>
  <si>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</si>
  <si>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</si>
  <si>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</si>
  <si>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</si>
  <si>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</si>
  <si>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</si>
  <si>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</si>
  <si>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</si>
  <si>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</si>
  <si>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</si>
  <si>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</si>
  <si>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</si>
  <si>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</si>
  <si>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</si>
  <si>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</si>
  <si>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</si>
  <si>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</si>
  <si>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</si>
  <si>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</si>
  <si>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</si>
  <si>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</si>
  <si>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</si>
  <si>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</si>
  <si>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</si>
  <si>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</si>
  <si>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</si>
  <si>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</si>
  <si>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</si>
  <si>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</si>
  <si>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</si>
  <si>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</si>
  <si>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</si>
  <si>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</si>
  <si>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</si>
  <si>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</si>
  <si>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</si>
  <si>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</si>
  <si>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</si>
  <si>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</si>
  <si>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</si>
  <si>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</si>
  <si>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</si>
  <si>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</si>
  <si>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</si>
  <si>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</si>
  <si>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</si>
  <si>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</si>
  <si>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</si>
  <si>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</si>
  <si>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</si>
  <si>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</si>
  <si>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</si>
  <si>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</si>
  <si>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</si>
  <si>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</si>
  <si>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</si>
  <si>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</si>
  <si>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</si>
  <si>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</si>
  <si>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</si>
  <si>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</si>
  <si>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</si>
  <si>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</si>
  <si>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</si>
  <si>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</si>
  <si>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</si>
  <si>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</si>
  <si>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</si>
  <si>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</si>
  <si>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</si>
  <si>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</si>
  <si>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</si>
  <si>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</si>
  <si>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</si>
  <si>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</si>
  <si>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</si>
  <si>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</si>
  <si>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</si>
  <si>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</si>
  <si>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</si>
  <si>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</si>
  <si>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</si>
  <si>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</si>
  <si>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</si>
  <si>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</si>
  <si>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</si>
  <si>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</si>
  <si>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</si>
  <si>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</si>
  <si>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</si>
  <si>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</si>
  <si>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</si>
  <si>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</si>
  <si>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</si>
  <si>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</si>
  <si>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</si>
  <si>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</si>
  <si>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</si>
  <si>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</si>
  <si>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</si>
  <si>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</si>
  <si>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</si>
  <si>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</si>
  <si>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</si>
  <si>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</si>
  <si>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</si>
  <si>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</si>
  <si>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</si>
  <si>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</si>
  <si>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</si>
  <si>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</si>
  <si>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</si>
  <si>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</si>
  <si>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</si>
  <si>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</si>
  <si>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</si>
  <si>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</si>
  <si>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</si>
  <si>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</si>
  <si>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</si>
  <si>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</si>
  <si>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</si>
  <si>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</si>
  <si>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</si>
  <si>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</si>
  <si>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</si>
  <si>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</si>
  <si>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</si>
  <si>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</si>
  <si>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</si>
  <si>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</si>
  <si>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</si>
  <si>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</si>
  <si>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</si>
  <si>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</si>
  <si>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</si>
  <si>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</si>
  <si>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</si>
  <si>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</si>
  <si>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</si>
  <si>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</si>
  <si>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</si>
  <si>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</si>
  <si>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</si>
  <si>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</si>
  <si>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</si>
  <si>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</si>
  <si>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</si>
  <si>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</si>
  <si>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</si>
  <si>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</si>
  <si>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</si>
  <si>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</si>
  <si>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</si>
  <si>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</si>
  <si>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</si>
  <si>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</si>
  <si>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</si>
  <si>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</si>
  <si>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</si>
  <si>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</si>
  <si>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</si>
  <si>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</si>
  <si>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</si>
  <si>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</si>
  <si>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</si>
  <si>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</si>
  <si>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</si>
  <si>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</si>
  <si>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</si>
  <si>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</si>
  <si>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</si>
  <si>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</si>
  <si>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</si>
  <si>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</si>
  <si>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</si>
  <si>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</si>
  <si>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</si>
  <si>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</si>
  <si>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</si>
  <si>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</si>
  <si>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</si>
  <si>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</si>
  <si>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</si>
  <si>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</si>
  <si>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</si>
  <si>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</si>
  <si>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</si>
  <si>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</si>
  <si>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</si>
  <si>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</si>
  <si>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</si>
  <si>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</si>
  <si>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</si>
  <si>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</si>
  <si>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</si>
  <si>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</si>
  <si>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</si>
  <si>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</si>
  <si>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</si>
  <si>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</si>
  <si>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</si>
  <si>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</si>
  <si>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</si>
  <si>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</si>
  <si>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</si>
  <si>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</si>
  <si>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</si>
  <si>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</si>
  <si>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</si>
  <si>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</si>
  <si>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</si>
  <si>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</si>
  <si>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</si>
  <si>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</si>
  <si>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</si>
  <si>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</si>
  <si>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</si>
  <si>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</si>
  <si>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</si>
  <si>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</si>
  <si>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</si>
  <si>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</si>
  <si>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</si>
  <si>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</si>
  <si>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</si>
  <si>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</si>
  <si>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</si>
  <si>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</si>
  <si>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</si>
  <si>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</si>
  <si>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</si>
  <si>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</si>
  <si>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</si>
  <si>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</si>
  <si>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</si>
  <si>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</si>
  <si>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</si>
  <si>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</si>
  <si>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</si>
  <si>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</si>
  <si>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</si>
  <si>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</si>
  <si>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</si>
  <si>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</si>
  <si>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</si>
  <si>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</si>
  <si>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</si>
  <si>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</si>
  <si>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</si>
  <si>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</si>
  <si>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</si>
  <si>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</si>
  <si>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</si>
  <si>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</si>
  <si>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</si>
  <si>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</si>
  <si>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</si>
  <si>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</si>
  <si>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</si>
  <si>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</si>
  <si>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</si>
  <si>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</si>
  <si>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</si>
  <si>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</si>
  <si>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</si>
  <si>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</si>
  <si>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</si>
  <si>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</si>
  <si>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</si>
  <si>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</si>
  <si>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</si>
  <si>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</si>
  <si>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</si>
  <si>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</si>
  <si>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</si>
  <si>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</si>
  <si>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</si>
  <si>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</si>
  <si>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</si>
  <si>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</si>
  <si>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</si>
  <si>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</si>
  <si>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</si>
  <si>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</si>
  <si>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</si>
  <si>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</si>
  <si>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</si>
  <si>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</si>
  <si>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</si>
  <si>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</si>
  <si>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</si>
  <si>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</si>
  <si>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</si>
  <si>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</si>
  <si>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</si>
  <si>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</si>
  <si>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</si>
  <si>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</si>
  <si>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</si>
  <si>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</si>
  <si>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</si>
  <si>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</si>
  <si>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</si>
  <si>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</si>
  <si>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</si>
  <si>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</si>
  <si>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</si>
  <si>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</si>
  <si>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</si>
  <si>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</si>
  <si>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</si>
  <si>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</si>
  <si>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</si>
  <si>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</si>
  <si>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</si>
  <si>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</si>
  <si>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</si>
  <si>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</si>
  <si>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</si>
  <si>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</si>
  <si>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</si>
  <si>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</si>
  <si>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</si>
  <si>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</si>
  <si>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</si>
  <si>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</si>
  <si>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</si>
  <si>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</si>
  <si>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</si>
  <si>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</si>
  <si>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</si>
  <si>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</si>
  <si>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</si>
  <si>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</si>
  <si>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</si>
  <si>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</si>
  <si>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</si>
  <si>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</si>
  <si>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</si>
  <si>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</si>
  <si>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</si>
  <si>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</si>
  <si>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</si>
  <si>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</si>
  <si>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</si>
  <si>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</si>
  <si>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</si>
  <si>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</si>
  <si>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</si>
  <si>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</si>
  <si>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</si>
  <si>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</si>
  <si>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</si>
  <si>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</si>
  <si>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</si>
  <si>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</si>
  <si>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</si>
  <si>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</si>
  <si>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</si>
  <si>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</si>
  <si>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</si>
  <si>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</si>
  <si>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</si>
  <si>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</si>
  <si>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</si>
  <si>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</si>
  <si>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</si>
  <si>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</si>
  <si>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</si>
  <si>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</si>
  <si>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</si>
  <si>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</si>
  <si>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</si>
  <si>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</si>
  <si>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</si>
  <si>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</si>
  <si>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</si>
  <si>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</si>
  <si>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</si>
  <si>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</si>
  <si>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</si>
  <si>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</si>
  <si>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</si>
  <si>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</si>
  <si>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</si>
  <si>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</si>
  <si>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</si>
  <si>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</si>
  <si>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</si>
  <si>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</si>
  <si>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</si>
  <si>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</si>
  <si>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</si>
  <si>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</si>
  <si>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</si>
  <si>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</si>
  <si>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</si>
  <si>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</si>
  <si>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</si>
  <si>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</si>
  <si>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</si>
  <si>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</si>
  <si>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</si>
  <si>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</si>
  <si>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</si>
  <si>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</si>
  <si>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</si>
  <si>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</si>
  <si>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</si>
  <si>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</si>
  <si>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</si>
  <si>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</si>
  <si>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</si>
  <si>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</si>
  <si>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</si>
  <si>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</si>
  <si>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</si>
  <si>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</si>
  <si>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</si>
  <si>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</si>
  <si>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</si>
  <si>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</si>
  <si>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</si>
  <si>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</si>
  <si>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</si>
  <si>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</si>
  <si>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</si>
  <si>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</si>
  <si>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</si>
  <si>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</si>
  <si>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</si>
  <si>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</si>
  <si>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</si>
  <si>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</si>
  <si>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</si>
  <si>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</si>
  <si>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</si>
  <si>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</si>
  <si>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</si>
  <si>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</si>
  <si>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</si>
  <si>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</si>
  <si>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</si>
  <si>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</si>
  <si>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</si>
  <si>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</si>
  <si>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</si>
  <si>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</si>
  <si>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</si>
  <si>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</si>
  <si>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</si>
  <si>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</si>
  <si>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</si>
  <si>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</si>
  <si>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</si>
  <si>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</si>
  <si>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</si>
  <si>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</si>
  <si>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</si>
  <si>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</si>
  <si>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</si>
  <si>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</si>
  <si>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</si>
  <si>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</si>
  <si>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</si>
  <si>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</si>
  <si>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</si>
  <si>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</si>
  <si>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</si>
  <si>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</si>
  <si>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</si>
  <si>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</si>
  <si>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</si>
  <si>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</si>
  <si>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</si>
  <si>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</si>
  <si>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</si>
  <si>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</si>
  <si>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</si>
  <si>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</si>
  <si>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</si>
  <si>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</si>
  <si>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</si>
  <si>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</si>
  <si>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</si>
  <si>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</si>
  <si>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</si>
  <si>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</si>
  <si>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</si>
  <si>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</si>
  <si>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</si>
  <si>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</si>
  <si>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</si>
  <si>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</si>
  <si>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</si>
  <si>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</si>
  <si>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</si>
  <si>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</si>
  <si>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</si>
  <si>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</si>
  <si>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</si>
  <si>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</si>
  <si>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</si>
  <si>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</si>
  <si>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</si>
  <si>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</si>
  <si>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</si>
  <si>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</si>
  <si>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</si>
  <si>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</si>
  <si>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</si>
  <si>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</si>
  <si>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</si>
  <si>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</si>
  <si>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</si>
  <si>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</si>
  <si>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</si>
  <si>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</si>
  <si>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</si>
  <si>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</si>
  <si>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</si>
  <si>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</si>
  <si>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</si>
  <si>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</si>
  <si>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</si>
  <si>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</si>
  <si>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</si>
  <si>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</si>
  <si>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</si>
  <si>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</si>
  <si>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</si>
  <si>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</si>
  <si>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</si>
  <si>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</si>
  <si>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</si>
  <si>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</si>
  <si>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</si>
  <si>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</si>
  <si>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</si>
  <si>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</si>
  <si>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</si>
  <si>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</si>
  <si>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</si>
  <si>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</si>
  <si>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</si>
  <si>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</si>
  <si>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</si>
  <si>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</si>
  <si>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</si>
  <si>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</si>
  <si>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</si>
  <si>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</si>
  <si>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</si>
  <si>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</si>
  <si>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</si>
  <si>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</si>
  <si>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</si>
  <si>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</si>
  <si>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</si>
  <si>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</si>
  <si>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</si>
  <si>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</si>
  <si>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</si>
  <si>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</si>
  <si>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</si>
  <si>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</si>
  <si>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</si>
  <si>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</si>
  <si>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</si>
  <si>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</si>
  <si>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</si>
  <si>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</si>
  <si>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</si>
  <si>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</si>
  <si>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</si>
  <si>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</si>
  <si>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</si>
  <si>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</si>
  <si>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</si>
  <si>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</si>
  <si>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</si>
  <si>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</si>
  <si>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</si>
  <si>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</si>
  <si>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</si>
  <si>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</si>
  <si>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</si>
  <si>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</si>
  <si>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</si>
  <si>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</si>
  <si>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</si>
  <si>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</si>
  <si>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</si>
  <si>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</si>
  <si>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</si>
  <si>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</si>
  <si>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</si>
  <si>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</si>
  <si>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</si>
  <si>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</si>
  <si>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</si>
  <si>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</si>
  <si>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</si>
  <si>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</si>
  <si>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</si>
  <si>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</si>
  <si>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</si>
  <si>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</si>
  <si>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</si>
  <si>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</si>
  <si>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</si>
  <si>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</si>
  <si>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</si>
  <si>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</si>
  <si>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</si>
  <si>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</si>
  <si>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</si>
  <si>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</si>
  <si>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</si>
  <si>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</si>
  <si>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</si>
  <si>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</si>
  <si>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</si>
  <si>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</si>
  <si>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</si>
  <si>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</si>
  <si>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</si>
  <si>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</si>
  <si>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</si>
  <si>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</si>
  <si>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</si>
  <si>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</si>
  <si>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</si>
  <si>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</si>
  <si>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</si>
  <si>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</si>
  <si>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</si>
  <si>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</si>
  <si>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</si>
  <si>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</si>
  <si>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</si>
  <si>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</si>
  <si>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</si>
  <si>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</si>
  <si>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</si>
  <si>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</si>
  <si>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</si>
  <si>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</si>
  <si>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</si>
  <si>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</si>
  <si>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</si>
  <si>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</si>
  <si>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</si>
  <si>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</si>
  <si>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</si>
  <si>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</si>
  <si>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</si>
  <si>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</si>
  <si>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</si>
  <si>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</si>
  <si>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</si>
  <si>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</si>
  <si>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</si>
  <si>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</si>
  <si>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</si>
  <si>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</si>
  <si>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</si>
  <si>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</si>
  <si>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</si>
  <si>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</si>
  <si>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</si>
  <si>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</si>
  <si>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</si>
  <si>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</si>
  <si>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</si>
  <si>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</si>
  <si>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</si>
  <si>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</si>
  <si>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</si>
  <si>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</si>
  <si>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</si>
  <si>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</si>
  <si>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</si>
  <si>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</si>
  <si>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</si>
  <si>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</si>
  <si>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</si>
  <si>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</si>
  <si>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</si>
  <si>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</si>
  <si>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</si>
  <si>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</si>
  <si>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</si>
  <si>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</si>
  <si>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</si>
  <si>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</si>
  <si>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</si>
  <si>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</si>
  <si>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</si>
  <si>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</si>
  <si>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</si>
  <si>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</si>
  <si>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</si>
  <si>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</si>
  <si>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</si>
  <si>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</si>
  <si>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</si>
  <si>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</si>
  <si>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</si>
  <si>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</si>
  <si>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</si>
  <si>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</si>
  <si>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</si>
  <si>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</si>
  <si>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</si>
  <si>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</si>
  <si>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</si>
  <si>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</si>
  <si>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</si>
  <si>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</si>
  <si>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</si>
  <si>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</si>
  <si>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</si>
  <si>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</si>
  <si>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</si>
  <si>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</si>
  <si>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</si>
  <si>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</si>
  <si>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</si>
  <si>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</si>
  <si>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</si>
  <si>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</si>
  <si>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</si>
  <si>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</si>
  <si>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</si>
  <si>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</si>
  <si>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</si>
  <si>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</si>
  <si>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</si>
  <si>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</si>
  <si>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</si>
  <si>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</si>
  <si>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</si>
  <si>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</si>
  <si>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</si>
  <si>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</si>
  <si>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</si>
  <si>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</si>
  <si>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</si>
  <si>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</si>
  <si>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</si>
  <si>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</si>
  <si>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</si>
  <si>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</si>
  <si>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</si>
  <si>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</si>
  <si>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</si>
  <si>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</si>
  <si>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</si>
  <si>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</si>
  <si>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</si>
  <si>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</si>
  <si>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</si>
  <si>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</si>
  <si>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</si>
  <si>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</si>
  <si>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</si>
  <si>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</si>
  <si>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</si>
  <si>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</si>
  <si>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</si>
  <si>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</si>
  <si>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</si>
  <si>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</si>
  <si>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</si>
  <si>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</si>
  <si>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</si>
  <si>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</si>
  <si>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</si>
  <si>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</si>
  <si>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</si>
  <si>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</si>
  <si>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</si>
  <si>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</si>
  <si>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</si>
  <si>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</si>
  <si>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</si>
  <si>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</si>
  <si>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</si>
  <si>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</si>
  <si>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</si>
  <si>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</si>
  <si>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</si>
  <si>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</si>
  <si>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</si>
  <si>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</si>
  <si>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</si>
  <si>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</si>
  <si>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</si>
  <si>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</si>
  <si>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</si>
  <si>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</si>
  <si>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</si>
  <si>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</si>
  <si>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</si>
  <si>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</si>
  <si>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</si>
  <si>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</si>
  <si>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</si>
  <si>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</si>
  <si>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</si>
  <si>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</si>
  <si>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</si>
  <si>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</si>
  <si>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</si>
  <si>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</si>
  <si>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</si>
  <si>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</si>
  <si>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</si>
  <si>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</si>
  <si>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</si>
  <si>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</si>
  <si>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</si>
  <si>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</si>
  <si>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</si>
  <si>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</si>
  <si>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</si>
  <si>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</si>
  <si>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</si>
  <si>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</si>
  <si>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</si>
  <si>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</si>
  <si>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</si>
  <si>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</si>
  <si>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</si>
  <si>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</si>
  <si>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</si>
  <si>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</si>
  <si>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</si>
  <si>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</si>
  <si>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</si>
  <si>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</si>
  <si>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</si>
  <si>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</si>
  <si>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</si>
  <si>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</si>
  <si>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</si>
  <si>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</si>
  <si>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</si>
  <si>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</si>
  <si>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</si>
  <si>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</si>
  <si>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</si>
  <si>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</si>
  <si>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</si>
  <si>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</si>
  <si>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</si>
  <si>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</si>
  <si>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</si>
  <si>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</si>
  <si>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</si>
  <si>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</si>
  <si>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</si>
  <si>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</si>
  <si>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</si>
  <si>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</si>
  <si>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</si>
  <si>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</si>
  <si>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</si>
  <si>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</si>
  <si>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</si>
  <si>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</si>
  <si>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</si>
  <si>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</si>
  <si>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</si>
  <si>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</si>
  <si>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</si>
  <si>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</si>
  <si>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</si>
  <si>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</si>
  <si>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</si>
  <si>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</si>
  <si>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</si>
  <si>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</si>
  <si>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</si>
  <si>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</si>
  <si>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</si>
  <si>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</si>
  <si>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</si>
  <si>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</si>
  <si>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</si>
  <si>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</si>
  <si>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</si>
  <si>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</si>
  <si>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</si>
  <si>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</si>
  <si>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</si>
  <si>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</si>
  <si>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</si>
  <si>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</si>
  <si>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</si>
  <si>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</si>
  <si>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</si>
  <si>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</si>
  <si>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</si>
  <si>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</si>
  <si>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</si>
  <si>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</si>
  <si>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</si>
  <si>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</si>
  <si>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</si>
  <si>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</si>
  <si>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</si>
  <si>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</si>
  <si>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</si>
  <si>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</si>
  <si>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</si>
  <si>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</si>
  <si>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</si>
  <si>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</si>
  <si>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</si>
  <si>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</si>
  <si>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</si>
  <si>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</si>
  <si>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</si>
  <si>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</si>
  <si>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</si>
  <si>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</si>
  <si>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</si>
  <si>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</si>
  <si>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</si>
  <si>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</si>
  <si>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</si>
  <si>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</si>
  <si>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</si>
  <si>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</si>
  <si>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</si>
  <si>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</si>
  <si>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</si>
  <si>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</si>
  <si>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</si>
  <si>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</si>
  <si>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</si>
  <si>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</si>
  <si>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</si>
  <si>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</si>
  <si>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</si>
  <si>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</si>
  <si>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</si>
  <si>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</si>
  <si>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</si>
  <si>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</si>
  <si>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</si>
  <si>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</si>
  <si>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</si>
  <si>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</si>
  <si>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</si>
  <si>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</si>
  <si>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</si>
  <si>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</si>
  <si>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</si>
  <si>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</si>
  <si>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</si>
  <si>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</si>
  <si>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</si>
  <si>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</si>
  <si>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</si>
  <si>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</si>
  <si>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</si>
  <si>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</si>
  <si>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</si>
  <si>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</si>
  <si>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</si>
  <si>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</si>
  <si>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</si>
  <si>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</si>
  <si>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</si>
  <si>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</si>
  <si>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</si>
  <si>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</si>
  <si>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</si>
  <si>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</si>
  <si>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</si>
  <si>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</si>
  <si>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</si>
  <si>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</si>
  <si>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</si>
  <si>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</si>
  <si>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</si>
  <si>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</si>
  <si>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</si>
  <si>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</si>
  <si>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</si>
  <si>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</si>
  <si>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</si>
  <si>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</si>
  <si>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</si>
  <si>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</si>
  <si>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</si>
  <si>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</si>
  <si>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</si>
  <si>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</si>
  <si>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</si>
  <si>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</si>
  <si>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</si>
  <si>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</si>
  <si>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</si>
  <si>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</si>
  <si>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</si>
  <si>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</si>
  <si>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</si>
  <si>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</si>
  <si>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</si>
  <si>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</si>
  <si>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</si>
  <si>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</si>
  <si>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</si>
  <si>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</si>
  <si>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</si>
  <si>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</si>
  <si>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</si>
  <si>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</si>
  <si>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</si>
  <si>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</si>
  <si>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</si>
  <si>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</si>
  <si>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</si>
  <si>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</si>
  <si>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</si>
  <si>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</si>
  <si>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</si>
  <si>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</si>
  <si>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</si>
  <si>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</si>
  <si>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</si>
  <si>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</si>
  <si>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</si>
  <si>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</si>
  <si>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</si>
  <si>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</si>
  <si>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</si>
  <si>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</si>
  <si>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</si>
  <si>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</si>
  <si>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</si>
  <si>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</si>
  <si>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</si>
  <si>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</si>
  <si>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</si>
  <si>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</si>
  <si>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</si>
  <si>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</si>
  <si>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</si>
  <si>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</si>
  <si>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</si>
  <si>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</si>
  <si>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</si>
  <si>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</si>
  <si>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</si>
  <si>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</si>
  <si>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</si>
  <si>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</si>
  <si>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</si>
  <si>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</si>
  <si>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</si>
  <si>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</si>
  <si>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</si>
  <si>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</si>
  <si>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</si>
  <si>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</si>
  <si>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</si>
  <si>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</si>
  <si>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</si>
  <si>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</si>
  <si>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</si>
  <si>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</si>
  <si>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</si>
  <si>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</si>
  <si>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</si>
  <si>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</si>
  <si>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</si>
  <si>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</si>
  <si>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</si>
  <si>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</si>
  <si>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</si>
  <si>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</si>
  <si>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</si>
  <si>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</si>
  <si>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</si>
  <si>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</si>
  <si>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</si>
  <si>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</si>
  <si>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</si>
  <si>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</si>
  <si>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</si>
  <si>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</si>
  <si>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</si>
  <si>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</si>
  <si>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</si>
  <si>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</si>
  <si>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</si>
  <si>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</si>
  <si>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</si>
  <si>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</si>
  <si>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</si>
  <si>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</si>
  <si>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</si>
  <si>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</si>
  <si>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</si>
  <si>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</si>
  <si>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</si>
  <si>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</si>
  <si>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</si>
  <si>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</si>
  <si>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</si>
  <si>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</si>
  <si>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</si>
  <si>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</si>
  <si>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</si>
  <si>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</si>
  <si>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</si>
  <si>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</si>
  <si>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</si>
  <si>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</si>
  <si>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</si>
  <si>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</si>
  <si>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</si>
  <si>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</si>
  <si>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</si>
  <si>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</si>
  <si>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</si>
  <si>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</si>
  <si>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</si>
  <si>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</si>
  <si>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</si>
  <si>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</si>
  <si>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</si>
  <si>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</si>
  <si>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</si>
  <si>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</si>
  <si>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</si>
  <si>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</si>
  <si>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</si>
  <si>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</si>
  <si>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</si>
  <si>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</si>
  <si>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</si>
  <si>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</si>
  <si>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</si>
  <si>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</si>
  <si>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</si>
  <si>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</si>
  <si>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</si>
  <si>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</si>
  <si>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</si>
  <si>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</si>
  <si>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</si>
  <si>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</si>
  <si>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</si>
  <si>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</si>
  <si>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</si>
  <si>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</si>
  <si>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</si>
  <si>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</si>
  <si>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</si>
  <si>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</si>
  <si>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</si>
  <si>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</si>
  <si>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</si>
  <si>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</si>
  <si>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</si>
  <si>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</si>
  <si>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</si>
  <si>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</si>
  <si>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</si>
  <si>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</si>
  <si>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</si>
  <si>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</si>
  <si>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</si>
  <si>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</si>
  <si>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</si>
  <si>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</si>
  <si>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</si>
  <si>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</si>
  <si>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</si>
  <si>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</si>
  <si>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</si>
  <si>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</si>
  <si>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</si>
  <si>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</si>
  <si>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</si>
  <si>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</si>
  <si>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</si>
  <si>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</si>
  <si>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</si>
  <si>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</si>
  <si>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</si>
  <si>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</si>
  <si>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</si>
  <si>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</si>
  <si>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</si>
  <si>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</si>
  <si>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</si>
  <si>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</si>
  <si>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</si>
  <si>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</si>
  <si>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</si>
  <si>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</si>
  <si>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</si>
  <si>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</si>
  <si>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</si>
  <si>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</si>
  <si>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</si>
  <si>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</si>
  <si>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</si>
  <si>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</si>
  <si>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</si>
  <si>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</si>
  <si>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</si>
  <si>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</si>
  <si>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</si>
  <si>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</si>
  <si>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</si>
  <si>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</si>
  <si>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</si>
  <si>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</si>
  <si>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</si>
  <si>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</si>
  <si>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</si>
  <si>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</si>
  <si>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</si>
  <si>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</si>
  <si>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</si>
  <si>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</si>
  <si>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</si>
  <si>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</si>
  <si>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</si>
  <si>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</si>
  <si>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</si>
  <si>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</si>
  <si>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</si>
  <si>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</si>
  <si>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</si>
  <si>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</si>
  <si>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</si>
  <si>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</si>
  <si>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</si>
  <si>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</si>
  <si>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</si>
  <si>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</si>
  <si>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</si>
  <si>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</si>
  <si>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</si>
  <si>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</si>
  <si>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</si>
  <si>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</si>
  <si>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</si>
  <si>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</si>
  <si>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</si>
  <si>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</si>
  <si>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</si>
  <si>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</si>
  <si>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</si>
  <si>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</si>
  <si>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</si>
  <si>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</si>
  <si>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</si>
  <si>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</si>
  <si>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</si>
  <si>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</si>
  <si>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</si>
  <si>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</si>
  <si>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</si>
  <si>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</si>
  <si>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</si>
  <si>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</si>
  <si>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</si>
  <si>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</si>
  <si>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</si>
  <si>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</si>
  <si>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</si>
  <si>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</si>
  <si>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</si>
  <si>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</si>
  <si>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</si>
  <si>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</si>
  <si>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</si>
  <si>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</si>
  <si>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</si>
  <si>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</si>
  <si>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</si>
  <si>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</si>
  <si>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</si>
  <si>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</si>
  <si>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</si>
  <si>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</si>
  <si>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</si>
  <si>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</si>
  <si>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</si>
  <si>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</si>
  <si>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</si>
  <si>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</si>
  <si>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</si>
  <si>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</si>
  <si>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</si>
  <si>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</si>
  <si>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</si>
  <si>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</si>
  <si>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</si>
  <si>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</si>
  <si>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</si>
  <si>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</si>
  <si>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</si>
  <si>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</si>
  <si>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</si>
  <si>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</si>
  <si>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</si>
  <si>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</si>
  <si>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</si>
  <si>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</si>
  <si>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</si>
  <si>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</si>
  <si>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</si>
  <si>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</si>
  <si>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</si>
  <si>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</si>
  <si>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</si>
  <si>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</si>
  <si>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</si>
  <si>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</si>
  <si>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</si>
  <si>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</si>
  <si>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</si>
  <si>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</si>
  <si>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</si>
  <si>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</si>
  <si>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</si>
  <si>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</si>
  <si>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</si>
  <si>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</si>
  <si>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</si>
  <si>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</si>
  <si>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</si>
  <si>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</si>
  <si>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</si>
  <si>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</si>
  <si>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</si>
  <si>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</si>
  <si>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</si>
  <si>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</si>
  <si>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</si>
  <si>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</si>
  <si>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</si>
  <si>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</si>
  <si>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</si>
  <si>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</si>
  <si>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</si>
  <si>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</si>
  <si>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</si>
  <si>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</si>
  <si>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</si>
  <si>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</si>
  <si>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</si>
  <si>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</si>
  <si>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</si>
  <si>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</si>
  <si>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</si>
  <si>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</si>
  <si>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</si>
  <si>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</si>
  <si>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</si>
  <si>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</si>
  <si>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</si>
  <si>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</si>
  <si>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</si>
  <si>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</si>
  <si>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</si>
  <si>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</si>
  <si>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</si>
  <si>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</si>
  <si>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</si>
  <si>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</si>
  <si>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</si>
  <si>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</si>
  <si>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</si>
  <si>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</si>
  <si>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</si>
  <si>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</si>
  <si>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</si>
  <si>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</si>
  <si>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</si>
  <si>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</si>
  <si>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</si>
  <si>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</si>
  <si>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</si>
  <si>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</si>
  <si>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</si>
  <si>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</si>
  <si>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</si>
  <si>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</si>
  <si>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</si>
  <si>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</si>
  <si>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</si>
  <si>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</si>
  <si>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</si>
  <si>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</si>
  <si>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</si>
  <si>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</si>
  <si>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</si>
  <si>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</si>
  <si>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</si>
  <si>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</si>
  <si>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</si>
  <si>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</si>
  <si>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</si>
  <si>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</si>
  <si>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</si>
  <si>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</si>
  <si>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</si>
  <si>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</si>
  <si>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</si>
  <si>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</si>
  <si>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</si>
  <si>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</si>
  <si>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</si>
  <si>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</si>
  <si>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</si>
  <si>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</si>
  <si>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</si>
  <si>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</si>
  <si>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</si>
  <si>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</si>
  <si>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</si>
  <si>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</si>
  <si>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</si>
  <si>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</si>
  <si>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</si>
  <si>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</si>
  <si>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</si>
  <si>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</si>
  <si>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</si>
  <si>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</si>
  <si>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</si>
  <si>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</si>
  <si>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</si>
  <si>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</si>
  <si>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</si>
  <si>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</si>
  <si>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</si>
  <si>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</si>
  <si>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</si>
  <si>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</si>
  <si>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</si>
  <si>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</si>
  <si>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</si>
  <si>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</si>
  <si>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</si>
  <si>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</si>
  <si>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</si>
  <si>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</si>
  <si>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</si>
  <si>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</si>
  <si>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</si>
  <si>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</si>
  <si>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</si>
  <si>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</si>
  <si>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</si>
  <si>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</si>
  <si>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</si>
  <si>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</si>
  <si>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</si>
  <si>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</si>
  <si>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</si>
  <si>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</si>
  <si>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</si>
  <si>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</si>
  <si>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</si>
  <si>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</si>
  <si>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</si>
  <si>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</si>
  <si>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</si>
  <si>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</si>
  <si>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</si>
  <si>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</si>
  <si>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</si>
  <si>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</si>
  <si>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</si>
  <si>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</si>
  <si>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</si>
  <si>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</si>
  <si>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</si>
  <si>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</si>
  <si>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</si>
  <si>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</si>
  <si>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</si>
  <si>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</si>
  <si>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</si>
  <si>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</si>
  <si>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</si>
  <si>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</si>
  <si>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</si>
  <si>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</si>
  <si>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</si>
  <si>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</si>
  <si>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</si>
  <si>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</si>
  <si>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</si>
  <si>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</si>
  <si>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</si>
  <si>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</si>
  <si>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</si>
  <si>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</si>
  <si>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</si>
  <si>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</si>
  <si>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</si>
  <si>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</si>
  <si>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</si>
  <si>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</si>
  <si>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</si>
  <si>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</si>
  <si>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</si>
  <si>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</si>
  <si>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</si>
  <si>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</si>
  <si>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</si>
  <si>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</si>
  <si>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</si>
  <si>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</si>
  <si>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</si>
  <si>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</si>
  <si>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</si>
  <si>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</si>
  <si>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</si>
  <si>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</si>
  <si>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</si>
  <si>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</si>
  <si>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</si>
  <si>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</si>
  <si>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</si>
  <si>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</si>
  <si>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</si>
  <si>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</si>
  <si>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</si>
  <si>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</si>
  <si>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</si>
  <si>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</si>
  <si>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</si>
  <si>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</si>
  <si>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</si>
  <si>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</si>
  <si>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</si>
  <si>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</si>
  <si>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</si>
  <si>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</si>
  <si>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</si>
  <si>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</si>
  <si>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</si>
  <si>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</si>
  <si>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</si>
  <si>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</si>
  <si>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</si>
  <si>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</si>
  <si>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</si>
  <si>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</si>
  <si>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</si>
  <si>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</si>
  <si>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</si>
  <si>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</si>
  <si>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</si>
  <si>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</si>
  <si>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</si>
  <si>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</si>
  <si>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</si>
  <si>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</si>
  <si>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</si>
  <si>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</si>
  <si>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</si>
  <si>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</si>
  <si>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</si>
  <si>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</si>
  <si>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</si>
  <si>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</si>
  <si>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</si>
  <si>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</si>
  <si>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</si>
  <si>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</si>
  <si>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</si>
  <si>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</si>
  <si>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</si>
  <si>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</si>
  <si>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</si>
  <si>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</si>
  <si>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</si>
  <si>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</si>
  <si>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</si>
  <si>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</si>
  <si>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</si>
  <si>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</si>
  <si>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</si>
  <si>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</si>
  <si>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</si>
  <si>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</si>
  <si>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</si>
  <si>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</si>
  <si>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</si>
  <si>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</si>
  <si>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</si>
  <si>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</si>
  <si>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</si>
  <si>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</si>
  <si>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</si>
  <si>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</si>
  <si>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</si>
  <si>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</si>
  <si>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</si>
  <si>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</si>
  <si>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</si>
  <si>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</si>
  <si>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</si>
  <si>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</si>
  <si>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</si>
  <si>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</si>
  <si>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</si>
  <si>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</si>
  <si>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</si>
  <si>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</si>
  <si>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</si>
  <si>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</si>
  <si>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</si>
  <si>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</si>
  <si>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</si>
  <si>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</si>
  <si>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</si>
  <si>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</si>
  <si>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</si>
  <si>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</si>
  <si>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</si>
  <si>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</si>
  <si>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</si>
  <si>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</si>
  <si>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</si>
  <si>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</si>
  <si>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</si>
  <si>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</si>
  <si>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</si>
  <si>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</si>
  <si>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</si>
  <si>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</si>
  <si>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</si>
  <si>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</si>
  <si>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</si>
  <si>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</si>
  <si>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</si>
  <si>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</si>
  <si>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</si>
  <si>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</si>
  <si>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</si>
  <si>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</si>
  <si>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</si>
  <si>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</si>
  <si>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</si>
  <si>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</si>
  <si>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</si>
  <si>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</si>
  <si>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</si>
  <si>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</si>
  <si>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</si>
  <si>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</si>
  <si>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</si>
  <si>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</si>
  <si>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</si>
  <si>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</si>
  <si>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</si>
  <si>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</si>
  <si>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</si>
  <si>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</si>
  <si>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</si>
  <si>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</si>
  <si>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</si>
  <si>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</si>
  <si>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</si>
  <si>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</si>
  <si>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</si>
  <si>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</si>
  <si>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</si>
  <si>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</si>
  <si>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</si>
  <si>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</si>
  <si>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</si>
  <si>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</si>
  <si>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</si>
  <si>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</si>
  <si>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</si>
  <si>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</si>
  <si>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</si>
  <si>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</si>
  <si>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</si>
  <si>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</si>
  <si>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</si>
  <si>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</si>
  <si>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</si>
  <si>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</si>
  <si>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</si>
  <si>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</si>
  <si>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</si>
  <si>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</si>
  <si>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</si>
  <si>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</si>
  <si>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</si>
  <si>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</si>
  <si>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</si>
  <si>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</si>
  <si>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</si>
  <si>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</si>
  <si>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</si>
  <si>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</si>
  <si>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</si>
  <si>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</si>
  <si>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</si>
  <si>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</si>
  <si>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</si>
  <si>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</si>
  <si>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</si>
  <si>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</si>
  <si>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</si>
  <si>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</si>
  <si>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</si>
  <si>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</si>
  <si>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</si>
  <si>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</si>
  <si>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</si>
  <si>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</si>
  <si>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</si>
  <si>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</si>
  <si>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</si>
  <si>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</si>
  <si>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</si>
  <si>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</si>
  <si>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</si>
  <si>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</si>
  <si>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</si>
  <si>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</si>
  <si>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</si>
  <si>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</si>
  <si>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</si>
  <si>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</si>
  <si>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</si>
  <si>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</si>
  <si>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</si>
  <si>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</si>
  <si>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</si>
  <si>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</si>
  <si>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</si>
  <si>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</si>
  <si>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</si>
  <si>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</si>
  <si>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</si>
  <si>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</si>
  <si>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</si>
  <si>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</si>
  <si>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</si>
  <si>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</si>
  <si>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</si>
  <si>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</si>
  <si>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</si>
  <si>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</si>
  <si>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</si>
  <si>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</si>
  <si>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</si>
  <si>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</si>
  <si>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</si>
  <si>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</si>
  <si>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</si>
  <si>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</si>
  <si>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</si>
  <si>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</si>
  <si>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</si>
  <si>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</si>
  <si>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</si>
  <si>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</si>
  <si>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</si>
  <si>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</si>
  <si>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</si>
  <si>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</si>
  <si>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</si>
  <si>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</si>
  <si>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</si>
  <si>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</si>
  <si>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</si>
  <si>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</si>
  <si>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</si>
  <si>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</si>
  <si>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</si>
  <si>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</si>
  <si>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</si>
  <si>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</si>
  <si>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</si>
  <si>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</si>
  <si>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</si>
  <si>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</si>
  <si>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</si>
  <si>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</si>
  <si>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</si>
  <si>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</si>
  <si>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</si>
  <si>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</si>
  <si>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</si>
  <si>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</si>
  <si>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</si>
  <si>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</si>
  <si>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</si>
  <si>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</si>
  <si>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</si>
  <si>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</si>
  <si>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</si>
  <si>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</si>
  <si>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</si>
  <si>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</si>
  <si>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</si>
  <si>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</si>
  <si>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</si>
  <si>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</si>
  <si>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</si>
  <si>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</si>
  <si>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</si>
  <si>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</si>
  <si>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</si>
  <si>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</si>
  <si>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</si>
  <si>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</si>
  <si>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</si>
  <si>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</si>
  <si>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</si>
  <si>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</si>
  <si>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</si>
  <si>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</si>
  <si>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</si>
  <si>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</si>
  <si>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</si>
  <si>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</si>
  <si>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</si>
  <si>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</si>
  <si>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</si>
  <si>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</si>
  <si>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</si>
  <si>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</si>
  <si>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</si>
  <si>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</si>
  <si>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</si>
  <si>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</si>
  <si>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</si>
  <si>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</si>
  <si>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</si>
  <si>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</si>
  <si>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</si>
  <si>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</si>
  <si>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</si>
  <si>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</si>
  <si>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</si>
  <si>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</si>
  <si>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</si>
  <si>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</si>
  <si>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</si>
  <si>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</si>
  <si>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</si>
  <si>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</si>
  <si>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</si>
  <si>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</si>
  <si>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</si>
  <si>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</si>
  <si>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</si>
  <si>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</si>
  <si>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</si>
  <si>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</si>
  <si>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</si>
  <si>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</si>
  <si>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</si>
  <si>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</si>
  <si>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</si>
  <si>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</si>
  <si>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</si>
  <si>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</si>
  <si>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</si>
  <si>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</si>
  <si>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</si>
  <si>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</si>
  <si>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</si>
  <si>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</si>
  <si>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</si>
  <si>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</si>
  <si>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</si>
  <si>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</si>
  <si>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</si>
  <si>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</si>
  <si>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</si>
  <si>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</si>
  <si>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</si>
  <si>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</si>
  <si>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</si>
  <si>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</si>
  <si>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</si>
  <si>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</si>
  <si>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</si>
  <si>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</si>
  <si>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</si>
  <si>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</si>
  <si>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</si>
  <si>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</si>
  <si>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</si>
  <si>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</si>
  <si>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</si>
  <si>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</si>
  <si>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</si>
  <si>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</si>
  <si>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</si>
  <si>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</si>
  <si>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</si>
  <si>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</si>
  <si>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</si>
  <si>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</si>
  <si>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</si>
  <si>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</si>
  <si>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</si>
  <si>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</si>
  <si>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</si>
  <si>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</si>
  <si>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</si>
  <si>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</si>
  <si>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</si>
  <si>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</si>
  <si>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</si>
  <si>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</si>
  <si>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</si>
  <si>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</si>
  <si>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</si>
  <si>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</si>
  <si>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</si>
  <si>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</si>
  <si>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</si>
  <si>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</si>
  <si>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</si>
  <si>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</si>
  <si>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</si>
  <si>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</si>
  <si>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</si>
  <si>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</si>
  <si>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</si>
  <si>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</si>
  <si>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</si>
  <si>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</si>
  <si>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</si>
  <si>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</si>
  <si>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</si>
  <si>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</si>
  <si>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</si>
  <si>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</si>
  <si>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</si>
  <si>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</si>
  <si>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</si>
  <si>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</si>
  <si>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</si>
  <si>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</si>
  <si>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</si>
  <si>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</si>
  <si>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</si>
  <si>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</si>
  <si>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</si>
  <si>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</si>
  <si>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</si>
  <si>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</si>
  <si>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</si>
  <si>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</si>
  <si>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</si>
  <si>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</si>
  <si>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</si>
  <si>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</si>
  <si>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</si>
  <si>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</si>
  <si>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</si>
  <si>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</si>
  <si>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</si>
  <si>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</si>
  <si>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</si>
  <si>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</si>
  <si>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</si>
  <si>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</si>
  <si>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</si>
  <si>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</si>
  <si>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</si>
  <si>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</si>
  <si>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</si>
  <si>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</si>
  <si>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</si>
  <si>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</si>
  <si>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</si>
  <si>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</si>
  <si>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</si>
  <si>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</si>
  <si>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</si>
  <si>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</si>
  <si>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</si>
  <si>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</si>
  <si>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</si>
  <si>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</si>
  <si>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</si>
  <si>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</si>
  <si>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</si>
  <si>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</si>
  <si>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</si>
  <si>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</si>
  <si>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</si>
  <si>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</si>
  <si>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</si>
  <si>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</si>
  <si>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</si>
  <si>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</si>
  <si>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</si>
  <si>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</si>
  <si>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</si>
  <si>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</si>
  <si>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</si>
  <si>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</si>
  <si>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</si>
  <si>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</si>
  <si>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</si>
  <si>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</si>
  <si>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</si>
  <si>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</si>
  <si>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</si>
  <si>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</si>
  <si>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</si>
  <si>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</si>
  <si>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</si>
  <si>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</si>
  <si>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</si>
  <si>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</si>
  <si>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</si>
  <si>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</si>
  <si>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</si>
  <si>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</si>
  <si>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</si>
  <si>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</si>
  <si>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</si>
  <si>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</si>
  <si>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</si>
  <si>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</si>
  <si>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</si>
  <si>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</si>
  <si>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</si>
  <si>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</si>
  <si>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</si>
  <si>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</si>
  <si>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</si>
  <si>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</si>
  <si>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</si>
  <si>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</si>
  <si>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</si>
  <si>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</si>
  <si>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</si>
  <si>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</si>
  <si>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</si>
  <si>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</si>
  <si>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</si>
  <si>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</si>
  <si>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</si>
  <si>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</si>
  <si>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</si>
  <si>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</si>
  <si>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</si>
  <si>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</si>
  <si>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</si>
  <si>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</si>
  <si>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</si>
  <si>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</si>
  <si>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</si>
  <si>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</si>
  <si>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</si>
  <si>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</si>
  <si>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</si>
  <si>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</si>
  <si>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</si>
  <si>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</si>
  <si>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</si>
  <si>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</si>
  <si>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</si>
  <si>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</si>
  <si>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</si>
  <si>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</si>
  <si>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</si>
  <si>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</si>
  <si>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</si>
  <si>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</si>
  <si>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</si>
  <si>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</si>
  <si>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</si>
  <si>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</si>
  <si>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</si>
  <si>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</si>
  <si>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</si>
  <si>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</si>
  <si>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</si>
  <si>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</si>
  <si>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</si>
  <si>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</si>
  <si>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</si>
  <si>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</si>
  <si>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</si>
  <si>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</si>
  <si>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</si>
  <si>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</si>
  <si>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</si>
  <si>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</si>
  <si>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</si>
  <si>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</si>
  <si>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</si>
  <si>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</si>
  <si>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</si>
  <si>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</si>
  <si>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</si>
  <si>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</si>
  <si>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</si>
  <si>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</si>
  <si>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</si>
  <si>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</si>
  <si>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</si>
  <si>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</si>
  <si>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</si>
  <si>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</si>
  <si>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</si>
  <si>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</si>
  <si>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</si>
  <si>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</si>
  <si>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</si>
  <si>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</si>
  <si>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</si>
  <si>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</si>
  <si>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</si>
  <si>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</si>
  <si>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</si>
  <si>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</si>
  <si>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</si>
  <si>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</si>
  <si>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</si>
  <si>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</si>
  <si>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</si>
  <si>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</si>
  <si>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</si>
  <si>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</si>
  <si>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</si>
  <si>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</si>
  <si>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</si>
  <si>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</si>
  <si>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</si>
  <si>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</si>
  <si>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</si>
  <si>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</si>
  <si>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</si>
  <si>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</si>
  <si>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</si>
  <si>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</si>
  <si>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</si>
  <si>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</si>
  <si>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</si>
  <si>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</si>
  <si>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</si>
  <si>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</si>
  <si>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</si>
  <si>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</si>
  <si>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</si>
  <si>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</si>
  <si>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</si>
  <si>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</si>
  <si>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</si>
  <si>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</si>
  <si>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</si>
  <si>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</si>
  <si>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</si>
  <si>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</si>
  <si>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</si>
  <si>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</si>
  <si>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</si>
  <si>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</si>
  <si>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</si>
  <si>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</si>
  <si>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</si>
  <si>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</si>
  <si>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</si>
  <si>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</si>
  <si>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</si>
  <si>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</si>
  <si>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</si>
  <si>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</si>
  <si>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</si>
  <si>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</si>
  <si>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</si>
  <si>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</si>
  <si>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</si>
  <si>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</si>
  <si>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</si>
  <si>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</si>
  <si>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</si>
  <si>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</si>
  <si>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</si>
  <si>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</si>
  <si>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</si>
  <si>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</si>
  <si>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</si>
  <si>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</si>
  <si>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</si>
  <si>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</si>
  <si>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</si>
  <si>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</si>
  <si>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</si>
  <si>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</si>
  <si>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</si>
  <si>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</si>
  <si>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</si>
  <si>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</si>
  <si>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</si>
  <si>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</si>
  <si>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</si>
  <si>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</si>
  <si>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</si>
  <si>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</si>
  <si>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</si>
  <si>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</si>
  <si>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</si>
  <si>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</si>
  <si>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</si>
  <si>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</si>
  <si>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</si>
  <si>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</si>
  <si>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</si>
  <si>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</si>
  <si>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</si>
  <si>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</si>
  <si>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</si>
  <si>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</si>
  <si>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</si>
  <si>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</si>
  <si>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</si>
  <si>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</si>
  <si>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</si>
  <si>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</si>
  <si>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</si>
  <si>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</si>
  <si>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</si>
  <si>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</si>
  <si>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</si>
  <si>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</si>
  <si>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</si>
  <si>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</si>
  <si>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</si>
  <si>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</si>
  <si>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</si>
  <si>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</si>
  <si>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</si>
  <si>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</si>
  <si>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</si>
  <si>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</si>
  <si>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</si>
  <si>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</si>
  <si>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</si>
  <si>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</si>
  <si>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</si>
  <si>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</si>
  <si>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</si>
  <si>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</si>
  <si>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</si>
  <si>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</si>
  <si>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</si>
  <si>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</si>
  <si>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</si>
  <si>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</si>
  <si>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</si>
  <si>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</si>
  <si>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</si>
  <si>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</si>
  <si>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</si>
  <si>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</si>
  <si>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</si>
  <si>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</si>
  <si>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</si>
  <si>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</si>
  <si>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</si>
  <si>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</si>
  <si>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</si>
  <si>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</si>
  <si>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</si>
  <si>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</si>
  <si>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</si>
  <si>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</si>
  <si>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</si>
  <si>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</si>
  <si>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</si>
  <si>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</si>
  <si>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</si>
  <si>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</si>
  <si>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</si>
  <si>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</si>
  <si>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</si>
  <si>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</si>
  <si>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</si>
  <si>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</si>
  <si>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</si>
  <si>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</si>
  <si>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</si>
  <si>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</si>
  <si>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</si>
  <si>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</si>
  <si>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</si>
  <si>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</si>
  <si>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</si>
  <si>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</si>
  <si>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</si>
  <si>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</si>
  <si>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</si>
  <si>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</si>
  <si>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</si>
  <si>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</si>
  <si>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</si>
  <si>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</si>
  <si>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</si>
  <si>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</si>
  <si>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</si>
  <si>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</si>
  <si>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</si>
  <si>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</si>
  <si>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</si>
  <si>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</si>
  <si>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</si>
  <si>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</si>
  <si>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</si>
  <si>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</si>
  <si>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</si>
  <si>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</si>
  <si>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</si>
  <si>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</si>
  <si>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</si>
  <si>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</si>
  <si>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</si>
  <si>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</si>
  <si>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</si>
  <si>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</si>
  <si>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</si>
  <si>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</si>
  <si>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</si>
  <si>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</si>
  <si>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</si>
  <si>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</si>
  <si>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</si>
  <si>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</si>
  <si>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</si>
  <si>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</si>
  <si>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</si>
  <si>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</si>
  <si>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</si>
  <si>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</si>
  <si>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</si>
  <si>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</si>
  <si>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</si>
  <si>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</si>
  <si>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</si>
  <si>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</si>
  <si>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</si>
  <si>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</si>
  <si>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</si>
  <si>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</si>
  <si>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</si>
  <si>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</si>
  <si>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</si>
  <si>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</si>
  <si>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</si>
  <si>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</si>
  <si>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</si>
  <si>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</si>
  <si>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</si>
  <si>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</si>
  <si>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</si>
  <si>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</si>
  <si>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</si>
  <si>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</si>
  <si>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</si>
  <si>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</si>
  <si>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</si>
  <si>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</si>
  <si>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</si>
  <si>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</si>
  <si>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</si>
  <si>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</si>
  <si>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</si>
  <si>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</si>
  <si>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</si>
  <si>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</si>
  <si>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</si>
  <si>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</si>
  <si>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</si>
  <si>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</si>
  <si>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</si>
  <si>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</si>
  <si>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</si>
  <si>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</si>
  <si>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</si>
  <si>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</si>
  <si>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</si>
  <si>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</si>
  <si>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</si>
  <si>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</si>
  <si>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</si>
  <si>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</si>
  <si>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</si>
  <si>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</si>
  <si>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</si>
  <si>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</si>
  <si>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</si>
  <si>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</si>
  <si>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</si>
  <si>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</si>
  <si>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</si>
  <si>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</si>
  <si>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</si>
  <si>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</si>
  <si>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</si>
  <si>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</si>
  <si>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</si>
  <si>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</si>
  <si>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</si>
  <si>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</si>
  <si>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</si>
  <si>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</si>
  <si>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</si>
  <si>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</si>
  <si>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</si>
  <si>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</si>
  <si>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</si>
  <si>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</si>
  <si>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</si>
  <si>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</si>
  <si>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</si>
  <si>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</si>
  <si>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</si>
  <si>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</si>
  <si>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</si>
  <si>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</si>
  <si>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</si>
  <si>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</si>
  <si>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</si>
  <si>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</si>
  <si>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</si>
  <si>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</si>
  <si>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</si>
  <si>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</si>
  <si>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</si>
  <si>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</si>
  <si>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</si>
  <si>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</si>
  <si>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</si>
  <si>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</si>
  <si>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</si>
  <si>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</si>
  <si>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</si>
  <si>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</si>
  <si>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</si>
  <si>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</si>
  <si>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</si>
  <si>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</si>
  <si>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</si>
  <si>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</si>
  <si>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</si>
  <si>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</si>
  <si>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</si>
  <si>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</si>
  <si>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</si>
  <si>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</si>
  <si>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</si>
  <si>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</si>
  <si>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</si>
  <si>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</si>
  <si>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</si>
  <si>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</si>
  <si>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</si>
  <si>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</si>
  <si>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</si>
  <si>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</si>
  <si>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</si>
  <si>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</si>
  <si>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</si>
  <si>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</si>
  <si>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</si>
  <si>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</si>
  <si>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</si>
  <si>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</si>
  <si>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</si>
  <si>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</si>
  <si>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</si>
  <si>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</si>
  <si>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</si>
  <si>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</si>
  <si>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</si>
  <si>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</si>
  <si>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</si>
  <si>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</si>
  <si>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</si>
  <si>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</si>
  <si>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</si>
  <si>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</si>
  <si>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</si>
  <si>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</si>
  <si>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</si>
  <si>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</si>
  <si>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</si>
  <si>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</si>
  <si>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</si>
  <si>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</si>
  <si>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</si>
  <si>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</si>
  <si>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</si>
  <si>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</si>
  <si>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</si>
  <si>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</si>
  <si>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</si>
  <si>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</si>
  <si>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</si>
  <si>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</si>
  <si>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</si>
  <si>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</si>
  <si>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</si>
  <si>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</si>
  <si>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</si>
  <si>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</si>
  <si>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</si>
  <si>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</si>
  <si>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</si>
  <si>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</si>
  <si>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</si>
  <si>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</si>
  <si>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</si>
  <si>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</si>
  <si>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</si>
  <si>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</si>
  <si>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</si>
  <si>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</si>
  <si>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</si>
  <si>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</si>
  <si>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</si>
  <si>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</si>
  <si>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</si>
  <si>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</si>
  <si>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</si>
  <si>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</si>
  <si>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</si>
  <si>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</si>
  <si>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</si>
  <si>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</si>
  <si>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</si>
  <si>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</si>
  <si>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</si>
  <si>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</si>
  <si>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</si>
  <si>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</si>
  <si>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</si>
  <si>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</si>
  <si>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</si>
  <si>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</si>
  <si>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</si>
  <si>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</si>
  <si>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</si>
  <si>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</si>
  <si>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</si>
  <si>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</si>
  <si>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</si>
  <si>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</si>
  <si>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</si>
  <si>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</si>
  <si>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</si>
  <si>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</si>
  <si>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</si>
  <si>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</si>
  <si>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</si>
  <si>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</si>
  <si>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</si>
  <si>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</si>
  <si>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</si>
  <si>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</si>
  <si>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</si>
  <si>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</si>
  <si>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</si>
  <si>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</si>
  <si>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</si>
  <si>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</si>
  <si>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</si>
  <si>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</si>
  <si>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</si>
  <si>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</si>
  <si>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</si>
  <si>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</si>
  <si>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</si>
  <si>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</si>
  <si>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</si>
  <si>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</si>
  <si>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</si>
  <si>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</si>
  <si>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</si>
  <si>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</si>
  <si>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</si>
  <si>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</si>
  <si>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</si>
  <si>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</si>
  <si>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</si>
  <si>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</si>
  <si>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</si>
  <si>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</si>
  <si>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</si>
  <si>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</si>
  <si>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</si>
  <si>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</si>
  <si>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</si>
  <si>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</si>
  <si>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</si>
  <si>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</si>
  <si>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</si>
  <si>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</si>
  <si>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</si>
  <si>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</si>
  <si>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</si>
  <si>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</si>
  <si>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</si>
  <si>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</si>
  <si>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</si>
  <si>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</si>
  <si>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</si>
  <si>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</si>
  <si>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</si>
  <si>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</si>
  <si>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</si>
  <si>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</si>
  <si>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</si>
  <si>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</si>
  <si>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</si>
  <si>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</si>
  <si>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</si>
  <si>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</si>
  <si>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</si>
  <si>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</si>
  <si>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</si>
  <si>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</si>
  <si>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</si>
  <si>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</si>
  <si>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</si>
  <si>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</si>
  <si>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</si>
  <si>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</si>
  <si>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</si>
  <si>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</si>
  <si>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</si>
  <si>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</si>
  <si>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</si>
  <si>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</si>
  <si>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</si>
  <si>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</si>
  <si>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</si>
  <si>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</si>
  <si>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</si>
  <si>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</si>
  <si>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</si>
  <si>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</si>
  <si>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</si>
  <si>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</si>
  <si>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</si>
  <si>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</si>
  <si>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</si>
  <si>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</si>
  <si>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</si>
  <si>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</si>
  <si>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</si>
  <si>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</si>
  <si>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</si>
  <si>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</si>
  <si>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</si>
  <si>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</si>
  <si>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</si>
  <si>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</si>
  <si>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</si>
  <si>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</si>
  <si>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</si>
  <si>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</si>
  <si>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</si>
  <si>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</si>
  <si>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</si>
  <si>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</si>
  <si>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</si>
  <si>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</si>
  <si>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</si>
  <si>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</si>
  <si>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</si>
  <si>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</si>
  <si>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</si>
  <si>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</si>
  <si>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</si>
  <si>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</si>
  <si>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</si>
  <si>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</si>
  <si>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</si>
  <si>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</si>
  <si>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</si>
  <si>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</si>
  <si>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</si>
  <si>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</si>
  <si>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</si>
  <si>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</si>
  <si>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</si>
  <si>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</si>
  <si>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</si>
  <si>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</si>
  <si>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</si>
  <si>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</si>
  <si>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</si>
  <si>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</si>
  <si>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</si>
  <si>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</si>
  <si>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</si>
  <si>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</si>
  <si>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</si>
  <si>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</si>
  <si>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</si>
  <si>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</si>
  <si>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</si>
  <si>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</si>
  <si>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</si>
  <si>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</si>
  <si>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</si>
  <si>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</si>
  <si>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</si>
  <si>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</si>
  <si>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</si>
  <si>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</si>
  <si>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</si>
  <si>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</si>
  <si>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</si>
  <si>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</si>
  <si>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</si>
  <si>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</si>
  <si>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</si>
  <si>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</si>
  <si>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</si>
  <si>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</si>
  <si>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</si>
  <si>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</si>
  <si>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</si>
  <si>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</si>
  <si>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</si>
  <si>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</si>
  <si>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</si>
  <si>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</si>
  <si>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</si>
  <si>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</si>
  <si>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</si>
  <si>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</si>
  <si>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</si>
  <si>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</si>
  <si>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</si>
  <si>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</si>
  <si>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</si>
  <si>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</si>
  <si>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</si>
  <si>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</si>
  <si>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</si>
  <si>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</si>
  <si>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</si>
  <si>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</si>
  <si>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</si>
  <si>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</si>
  <si>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</si>
  <si>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</si>
  <si>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</si>
  <si>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</si>
  <si>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</si>
  <si>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</si>
  <si>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</si>
  <si>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</si>
  <si>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</si>
  <si>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</si>
  <si>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</si>
  <si>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</si>
  <si>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</si>
  <si>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</si>
  <si>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</si>
  <si>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</si>
  <si>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</si>
  <si>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</si>
  <si>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</si>
  <si>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</si>
  <si>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</si>
  <si>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</si>
  <si>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</si>
  <si>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</si>
  <si>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</si>
  <si>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</si>
  <si>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</si>
  <si>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</si>
  <si>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</si>
  <si>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</si>
  <si>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</si>
  <si>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</si>
  <si>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</si>
  <si>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</si>
  <si>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</si>
  <si>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</si>
  <si>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</si>
  <si>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</si>
  <si>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</si>
  <si>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</si>
  <si>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</si>
  <si>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</si>
  <si>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</si>
  <si>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</si>
  <si>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</si>
  <si>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</si>
  <si>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</si>
  <si>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</si>
  <si>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</si>
  <si>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</si>
  <si>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</si>
  <si>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</si>
  <si>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</si>
  <si>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</si>
  <si>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</si>
  <si>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</si>
  <si>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</si>
  <si>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</si>
  <si>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</si>
  <si>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</si>
  <si>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</si>
  <si>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</si>
  <si>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</si>
  <si>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</si>
  <si>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</si>
  <si>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</si>
  <si>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</si>
  <si>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</si>
  <si>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</si>
  <si>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</si>
  <si>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</si>
  <si>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</si>
  <si>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</si>
  <si>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</si>
  <si>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</si>
  <si>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</si>
  <si>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</si>
  <si>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</si>
  <si>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</si>
  <si>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</si>
  <si>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</si>
  <si>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</si>
  <si>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</si>
  <si>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</si>
  <si>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</si>
  <si>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</si>
  <si>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</si>
  <si>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</si>
  <si>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</si>
  <si>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</si>
  <si>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</si>
  <si>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</si>
  <si>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</si>
  <si>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</si>
  <si>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</si>
  <si>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</si>
  <si>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</si>
  <si>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</si>
  <si>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</si>
  <si>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</si>
  <si>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</si>
  <si>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</si>
  <si>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</si>
  <si>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</si>
  <si>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</si>
  <si>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</si>
  <si>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</si>
  <si>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</si>
  <si>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</si>
  <si>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</si>
  <si>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</si>
  <si>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</si>
  <si>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</si>
  <si>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</si>
  <si>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</si>
  <si>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</si>
  <si>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</si>
  <si>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</si>
  <si>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</si>
  <si>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</si>
  <si>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</si>
  <si>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</si>
  <si>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</si>
  <si>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</si>
  <si>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</si>
  <si>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</si>
  <si>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</si>
  <si>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</si>
  <si>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</si>
  <si>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</si>
  <si>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</si>
  <si>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</si>
  <si>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</si>
  <si>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</si>
  <si>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</si>
  <si>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</si>
  <si>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</si>
  <si>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</si>
  <si>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</si>
  <si>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</si>
  <si>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</si>
  <si>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</si>
  <si>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</si>
  <si>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</si>
  <si>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</si>
  <si>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</si>
  <si>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</si>
  <si>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</si>
  <si>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</si>
  <si>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</si>
  <si>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</si>
  <si>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</si>
  <si>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</si>
  <si>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</si>
  <si>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</si>
  <si>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</si>
  <si>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</si>
  <si>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</si>
  <si>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</si>
  <si>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</si>
  <si>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</si>
  <si>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</si>
  <si>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</si>
  <si>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</si>
  <si>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</si>
  <si>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</si>
  <si>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</si>
  <si>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</si>
  <si>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</si>
  <si>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</si>
  <si>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</si>
  <si>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</si>
  <si>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</si>
  <si>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</si>
  <si>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</si>
  <si>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</si>
  <si>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</si>
  <si>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</si>
  <si>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</si>
  <si>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</si>
  <si>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</si>
  <si>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</si>
  <si>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</si>
  <si>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</si>
  <si>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</si>
  <si>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</si>
  <si>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</si>
  <si>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</si>
  <si>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</si>
  <si>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</si>
  <si>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</si>
  <si>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</si>
  <si>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</si>
  <si>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</si>
  <si>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</si>
  <si>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</si>
  <si>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</si>
  <si>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</si>
  <si>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</si>
  <si>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</si>
  <si>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</si>
  <si>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</si>
  <si>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</si>
  <si>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</si>
  <si>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</si>
  <si>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</si>
  <si>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</si>
  <si>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</si>
  <si>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</si>
  <si>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</si>
  <si>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</si>
  <si>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</si>
  <si>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</si>
  <si>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</si>
  <si>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</si>
  <si>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</si>
  <si>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</si>
  <si>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</si>
  <si>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</si>
  <si>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</si>
  <si>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</si>
  <si>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</si>
  <si>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</si>
  <si>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</si>
  <si>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</si>
  <si>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</si>
  <si>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</si>
  <si>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</si>
  <si>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</si>
  <si>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</si>
  <si>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</si>
  <si>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</si>
  <si>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</si>
  <si>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</si>
  <si>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</si>
  <si>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</si>
  <si>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</si>
  <si>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</si>
  <si>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</si>
  <si>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</si>
  <si>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</si>
  <si>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</si>
  <si>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</si>
  <si>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</si>
  <si>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</si>
  <si>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</si>
  <si>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</si>
  <si>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</si>
  <si>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</si>
  <si>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</si>
  <si>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</si>
  <si>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</si>
  <si>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</si>
  <si>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</si>
  <si>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</si>
  <si>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</si>
  <si>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</si>
  <si>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</si>
  <si>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</si>
  <si>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</si>
  <si>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</si>
  <si>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</si>
  <si>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</si>
  <si>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</si>
  <si>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</si>
  <si>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</si>
  <si>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</si>
  <si>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</si>
  <si>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</si>
  <si>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</si>
  <si>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</si>
  <si>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</si>
  <si>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</si>
  <si>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</si>
  <si>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</si>
  <si>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</si>
  <si>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</si>
  <si>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</si>
  <si>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</si>
  <si>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</si>
  <si>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</si>
  <si>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</si>
  <si>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</si>
  <si>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</si>
  <si>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</si>
  <si>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</si>
  <si>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</si>
  <si>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</si>
  <si>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</si>
  <si>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</si>
  <si>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</si>
  <si>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</si>
  <si>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</si>
  <si>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</si>
  <si>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</si>
  <si>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</si>
  <si>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</si>
  <si>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</si>
  <si>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</si>
  <si>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</si>
  <si>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</si>
  <si>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</si>
  <si>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</si>
  <si>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</si>
  <si>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</si>
  <si>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</si>
  <si>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</si>
  <si>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</si>
  <si>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</si>
  <si>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</si>
  <si>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</si>
  <si>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</si>
  <si>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</si>
  <si>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</si>
  <si>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</si>
  <si>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</si>
  <si>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</si>
  <si>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</si>
  <si>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</si>
  <si>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</si>
  <si>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</si>
  <si>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</si>
  <si>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</si>
  <si>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</si>
  <si>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</si>
  <si>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</si>
  <si>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</si>
  <si>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</si>
  <si>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</si>
  <si>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</si>
  <si>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</si>
  <si>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</si>
  <si>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</si>
  <si>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</si>
  <si>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</si>
  <si>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</si>
  <si>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</si>
  <si>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</si>
  <si>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</si>
  <si>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</si>
  <si>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</si>
  <si>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</si>
  <si>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</si>
  <si>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</si>
  <si>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</si>
  <si>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</si>
  <si>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</si>
  <si>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</si>
  <si>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</si>
  <si>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</si>
  <si>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</si>
  <si>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</si>
  <si>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</si>
  <si>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</si>
  <si>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</si>
  <si>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</si>
  <si>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</si>
  <si>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</si>
  <si>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</si>
  <si>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</si>
  <si>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</si>
  <si>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</si>
  <si>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</si>
  <si>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</si>
  <si>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</si>
  <si>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</si>
  <si>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</si>
  <si>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</si>
  <si>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</si>
  <si>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</si>
  <si>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</si>
  <si>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</si>
  <si>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</si>
  <si>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</si>
  <si>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</si>
  <si>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</si>
  <si>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</si>
  <si>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</si>
  <si>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</si>
  <si>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</si>
  <si>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</si>
  <si>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</si>
  <si>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</si>
  <si>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</si>
  <si>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</si>
  <si>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</si>
  <si>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</si>
  <si>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</si>
  <si>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</si>
  <si>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</si>
  <si>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</si>
  <si>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</si>
  <si>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</si>
  <si>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</si>
  <si>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</si>
  <si>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</si>
  <si>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</si>
  <si>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</si>
  <si>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</si>
  <si>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</si>
  <si>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</si>
  <si>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</si>
  <si>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</si>
  <si>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</si>
  <si>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</si>
  <si>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</si>
  <si>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</si>
  <si>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</si>
  <si>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</si>
  <si>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</si>
  <si>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</si>
  <si>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</si>
  <si>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</si>
  <si>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</si>
  <si>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</si>
  <si>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</si>
  <si>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</si>
  <si>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</si>
  <si>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</si>
  <si>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</si>
  <si>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</si>
  <si>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</si>
  <si>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</si>
  <si>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</si>
  <si>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</si>
  <si>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</si>
  <si>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</si>
  <si>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</si>
  <si>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</si>
  <si>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</si>
  <si>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</si>
  <si>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</si>
  <si>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</si>
  <si>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</si>
  <si>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</si>
  <si>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</si>
  <si>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</si>
  <si>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</si>
  <si>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</si>
  <si>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</si>
  <si>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</si>
  <si>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</si>
  <si>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</si>
  <si>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</si>
  <si>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</si>
  <si>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</si>
  <si>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</si>
  <si>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</si>
  <si>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</si>
  <si>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</si>
  <si>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</si>
  <si>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</si>
  <si>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</si>
  <si>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</si>
  <si>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</si>
  <si>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</si>
  <si>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</si>
  <si>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</si>
  <si>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</si>
  <si>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</si>
  <si>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</si>
  <si>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</si>
  <si>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</si>
  <si>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</si>
  <si>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</si>
  <si>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</si>
  <si>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</si>
  <si>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</si>
  <si>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</si>
  <si>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</si>
  <si>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</si>
  <si>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</si>
  <si>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</si>
  <si>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</si>
  <si>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</si>
  <si>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</si>
  <si>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</si>
  <si>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</si>
  <si>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</si>
  <si>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</si>
  <si>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</si>
  <si>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</si>
  <si>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</si>
  <si>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</si>
  <si>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</si>
  <si>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</si>
  <si>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</si>
  <si>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</si>
  <si>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</si>
  <si>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</si>
  <si>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</si>
  <si>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</si>
  <si>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</si>
  <si>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</si>
  <si>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</si>
  <si>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</si>
  <si>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</si>
  <si>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</si>
  <si>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</si>
  <si>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</si>
  <si>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</si>
  <si>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</si>
  <si>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</si>
  <si>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</si>
  <si>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</si>
  <si>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</si>
  <si>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</si>
  <si>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</si>
  <si>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</si>
  <si>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</si>
  <si>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</si>
  <si>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</si>
  <si>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</si>
  <si>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</si>
  <si>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</si>
  <si>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</si>
  <si>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</si>
  <si>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</si>
  <si>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</si>
  <si>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</si>
  <si>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</si>
  <si>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</si>
  <si>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</si>
  <si>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</si>
  <si>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</si>
  <si>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</si>
  <si>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</si>
  <si>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</si>
  <si>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</si>
  <si>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</si>
  <si>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</si>
  <si>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</si>
  <si>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</si>
  <si>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</si>
  <si>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</si>
  <si>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</si>
  <si>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</si>
  <si>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</si>
  <si>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</si>
  <si>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</si>
  <si>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</si>
  <si>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</si>
  <si>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</si>
  <si>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</si>
  <si>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</si>
  <si>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</si>
  <si>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</si>
  <si>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</si>
  <si>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</si>
  <si>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</si>
  <si>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</si>
  <si>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</si>
  <si>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</si>
  <si>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</si>
  <si>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</si>
  <si>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</si>
  <si>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</si>
  <si>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</si>
  <si>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</si>
  <si>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</si>
  <si>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</si>
  <si>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</si>
  <si>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</si>
  <si>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</si>
  <si>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</si>
  <si>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</si>
  <si>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</si>
  <si>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</si>
  <si>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</si>
  <si>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</si>
  <si>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</si>
  <si>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</si>
  <si>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</si>
  <si>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</si>
  <si>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</si>
  <si>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</si>
  <si>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</si>
  <si>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</si>
  <si>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</si>
  <si>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</si>
  <si>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</si>
  <si>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</si>
  <si>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</si>
  <si>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</si>
  <si>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</si>
  <si>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</si>
  <si>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</si>
  <si>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</si>
  <si>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</si>
  <si>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</si>
  <si>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</si>
  <si>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</si>
  <si>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</si>
  <si>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</si>
  <si>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</si>
  <si>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</si>
  <si>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</si>
  <si>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</si>
  <si>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</si>
  <si>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</si>
  <si>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</si>
  <si>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</si>
  <si>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</si>
  <si>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</si>
  <si>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</si>
  <si>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</si>
  <si>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</si>
  <si>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</si>
  <si>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</si>
  <si>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</si>
  <si>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</si>
  <si>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</si>
  <si>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</si>
  <si>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</si>
  <si>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</si>
  <si>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</si>
  <si>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</si>
  <si>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</si>
  <si>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</si>
  <si>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</si>
  <si>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</si>
  <si>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</si>
  <si>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</si>
  <si>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</si>
  <si>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</si>
  <si>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</si>
  <si>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</si>
  <si>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</si>
  <si>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</si>
  <si>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</si>
  <si>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</si>
  <si>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</si>
  <si>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</si>
  <si>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</si>
  <si>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</si>
  <si>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</si>
  <si>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</si>
  <si>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</si>
  <si>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</si>
  <si>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</si>
  <si>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</si>
  <si>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</si>
  <si>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</si>
  <si>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</si>
  <si>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</si>
  <si>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</si>
  <si>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</si>
  <si>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</si>
  <si>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</si>
  <si>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</si>
  <si>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</si>
  <si>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</si>
  <si>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</si>
  <si>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</si>
  <si>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</si>
  <si>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</si>
  <si>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</si>
  <si>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</si>
  <si>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</si>
  <si>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</si>
  <si>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</si>
  <si>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</si>
  <si>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</si>
  <si>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</si>
  <si>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</si>
  <si>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</si>
  <si>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</si>
  <si>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</si>
  <si>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</si>
  <si>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</si>
  <si>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</si>
  <si>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</si>
  <si>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</si>
  <si>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</si>
  <si>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</si>
  <si>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</si>
  <si>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</si>
  <si>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</si>
  <si>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</si>
  <si>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</si>
  <si>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</si>
  <si>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</si>
  <si>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</si>
  <si>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</si>
  <si>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</si>
  <si>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</si>
  <si>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</si>
  <si>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</si>
  <si>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</si>
  <si>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</si>
  <si>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</si>
  <si>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</si>
  <si>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</si>
  <si>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</si>
  <si>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</si>
  <si>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</si>
  <si>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</si>
  <si>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</si>
  <si>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</si>
  <si>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</si>
  <si>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</si>
  <si>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</si>
  <si>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</si>
  <si>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</si>
  <si>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</si>
  <si>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</si>
  <si>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</si>
  <si>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</si>
  <si>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</si>
  <si>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</si>
  <si>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</si>
  <si>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</si>
  <si>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</si>
  <si>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</si>
  <si>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</si>
  <si>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</si>
  <si>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</si>
  <si>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</si>
  <si>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</si>
  <si>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</si>
  <si>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</si>
  <si>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</si>
  <si>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</si>
  <si>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</si>
  <si>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</si>
  <si>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</si>
  <si>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</si>
  <si>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</si>
  <si>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</si>
  <si>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</si>
  <si>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</si>
  <si>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</si>
  <si>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</si>
  <si>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</si>
  <si>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</si>
  <si>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</si>
  <si>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</si>
  <si>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</si>
  <si>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</si>
  <si>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</si>
  <si>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</si>
  <si>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</si>
  <si>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</si>
  <si>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</si>
  <si>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</si>
  <si>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</si>
  <si>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</si>
  <si>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</si>
  <si>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</si>
  <si>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</si>
  <si>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</si>
  <si>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</si>
  <si>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</si>
  <si>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</si>
  <si>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</si>
  <si>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</si>
  <si>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</si>
  <si>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</si>
  <si>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</si>
  <si>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</si>
  <si>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</si>
  <si>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</si>
  <si>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</si>
  <si>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</si>
  <si>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</si>
  <si>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</si>
  <si>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</si>
  <si>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</si>
  <si>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</si>
  <si>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</si>
  <si>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</si>
  <si>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</si>
  <si>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</si>
  <si>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</si>
  <si>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</si>
  <si>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</si>
  <si>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</si>
  <si>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</si>
  <si>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</si>
  <si>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</si>
  <si>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</si>
  <si>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</si>
  <si>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</si>
  <si>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</si>
  <si>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</si>
  <si>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</si>
  <si>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</si>
  <si>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</si>
  <si>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</si>
  <si>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</si>
  <si>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</si>
  <si>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</si>
  <si>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</si>
  <si>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</si>
  <si>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</si>
  <si>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</si>
  <si>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</si>
  <si>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</si>
  <si>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</si>
  <si>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</si>
  <si>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</si>
  <si>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</si>
  <si>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</si>
  <si>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</si>
  <si>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</si>
  <si>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</si>
  <si>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</si>
  <si>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</si>
  <si>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</si>
  <si>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</si>
  <si>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</si>
  <si>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</si>
  <si>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</si>
  <si>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</si>
  <si>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</si>
  <si>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</si>
  <si>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</si>
  <si>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</si>
  <si>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</si>
  <si>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</si>
  <si>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</si>
  <si>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</si>
  <si>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</si>
  <si>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</si>
  <si>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</si>
  <si>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</si>
  <si>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</si>
  <si>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</si>
  <si>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</si>
  <si>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</si>
  <si>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</si>
  <si>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</si>
  <si>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</si>
  <si>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</si>
  <si>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</si>
  <si>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</si>
  <si>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</si>
  <si>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</si>
  <si>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</si>
  <si>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</si>
  <si>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</si>
  <si>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</si>
  <si>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</si>
  <si>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</si>
  <si>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</si>
  <si>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</si>
  <si>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</si>
  <si>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</si>
  <si>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</si>
  <si>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</si>
  <si>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</si>
  <si>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</si>
  <si>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</si>
  <si>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</si>
  <si>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</si>
  <si>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</si>
  <si>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</si>
  <si>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</si>
  <si>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</si>
  <si>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</si>
  <si>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</si>
  <si>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</si>
  <si>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</si>
  <si>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</si>
  <si>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</si>
  <si>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</si>
  <si>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</si>
  <si>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</si>
  <si>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</si>
  <si>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</si>
  <si>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</si>
  <si>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</si>
  <si>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</si>
  <si>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</si>
  <si>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</si>
  <si>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</si>
  <si>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</si>
  <si>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</si>
  <si>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</si>
  <si>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</si>
  <si>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</si>
  <si>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</si>
  <si>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</si>
  <si>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</si>
  <si>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</si>
  <si>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</si>
  <si>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</si>
  <si>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</si>
  <si>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</si>
  <si>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</si>
  <si>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</si>
  <si>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</si>
  <si>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</si>
  <si>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</si>
  <si>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</si>
  <si>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</si>
  <si>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</si>
  <si>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</si>
  <si>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</si>
  <si>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</si>
  <si>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</si>
  <si>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</si>
  <si>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</si>
  <si>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</si>
  <si>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</si>
  <si>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</si>
  <si>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</si>
  <si>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</si>
  <si>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</si>
  <si>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</si>
  <si>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</si>
  <si>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</si>
  <si>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</si>
  <si>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</si>
  <si>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</si>
  <si>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</si>
  <si>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</si>
  <si>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</si>
  <si>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</si>
  <si>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</si>
  <si>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</si>
  <si>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</si>
  <si>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</si>
  <si>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</si>
  <si>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</si>
  <si>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</si>
  <si>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</si>
  <si>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</si>
  <si>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</si>
  <si>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</si>
  <si>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</si>
  <si>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</si>
  <si>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</si>
  <si>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</si>
  <si>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</si>
  <si>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</si>
  <si>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</si>
  <si>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</si>
  <si>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</si>
  <si>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</si>
  <si>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</si>
  <si>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</si>
  <si>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</si>
  <si>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</si>
  <si>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</si>
  <si>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</si>
  <si>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</si>
  <si>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</si>
  <si>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</si>
  <si>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</si>
  <si>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</si>
  <si>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</si>
  <si>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</si>
  <si>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</si>
  <si>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</si>
  <si>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</si>
  <si>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</si>
  <si>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</si>
  <si>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</si>
  <si>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</si>
  <si>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</si>
  <si>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</si>
  <si>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</si>
  <si>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</si>
  <si>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</si>
  <si>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</si>
  <si>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</si>
  <si>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</si>
  <si>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</si>
  <si>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</si>
  <si>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</si>
  <si>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</si>
  <si>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</si>
  <si>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</si>
  <si>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</si>
  <si>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</si>
  <si>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</si>
  <si>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</si>
  <si>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</si>
  <si>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</si>
  <si>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</si>
  <si>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</si>
  <si>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</si>
  <si>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</si>
  <si>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</si>
  <si>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</si>
  <si>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</si>
  <si>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</si>
  <si>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</si>
  <si>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</si>
  <si>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</si>
  <si>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</si>
  <si>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</si>
  <si>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</si>
  <si>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</si>
  <si>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</si>
  <si>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</si>
  <si>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</si>
  <si>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</si>
  <si>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</si>
  <si>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</si>
  <si>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</si>
  <si>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</si>
  <si>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</si>
  <si>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</si>
  <si>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</si>
  <si>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</si>
  <si>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</si>
  <si>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</si>
  <si>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</si>
  <si>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</si>
  <si>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</si>
  <si>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</si>
  <si>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</si>
  <si>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</si>
  <si>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</si>
  <si>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</si>
  <si>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</si>
  <si>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</si>
  <si>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</si>
  <si>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</si>
  <si>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</si>
  <si>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</si>
  <si>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</si>
  <si>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</si>
  <si>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</si>
  <si>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</si>
  <si>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</si>
  <si>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</si>
  <si>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</si>
  <si>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</si>
  <si>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</si>
  <si>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</si>
  <si>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</si>
  <si>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</si>
  <si>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</si>
  <si>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</si>
  <si>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</si>
  <si>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</si>
  <si>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</si>
  <si>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</si>
  <si>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</si>
  <si>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</si>
  <si>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</si>
  <si>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</si>
  <si>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</si>
  <si>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</si>
  <si>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</si>
  <si>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</si>
  <si>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</si>
  <si>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</si>
  <si>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</si>
  <si>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</si>
  <si>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</si>
  <si>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</si>
  <si>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</si>
  <si>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</si>
  <si>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</si>
  <si>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</si>
  <si>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</si>
  <si>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</si>
  <si>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</si>
  <si>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</si>
  <si>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</si>
  <si>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</si>
  <si>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</si>
  <si>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</si>
  <si>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</si>
  <si>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</si>
  <si>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</si>
  <si>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</si>
  <si>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</si>
  <si>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</si>
  <si>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</si>
  <si>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</si>
  <si>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</si>
  <si>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</si>
  <si>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</si>
  <si>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</si>
  <si>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</si>
  <si>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</si>
  <si>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</si>
  <si>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</si>
  <si>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</si>
  <si>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</si>
  <si>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</si>
  <si>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</si>
  <si>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</si>
  <si>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</si>
  <si>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</si>
  <si>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</si>
  <si>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</si>
  <si>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</si>
  <si>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</si>
  <si>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</si>
  <si>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</si>
  <si>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</si>
  <si>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</si>
  <si>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</si>
  <si>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</si>
  <si>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</si>
  <si>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</si>
  <si>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</si>
  <si>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</si>
  <si>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</si>
  <si>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</si>
  <si>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</si>
  <si>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</si>
  <si>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</si>
  <si>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</si>
  <si>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</si>
  <si>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</si>
  <si>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</si>
  <si>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</si>
  <si>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</si>
  <si>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</si>
  <si>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</si>
  <si>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</si>
  <si>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</si>
  <si>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</si>
  <si>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</si>
  <si>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</si>
  <si>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</si>
  <si>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</si>
  <si>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</si>
  <si>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</si>
  <si>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</si>
  <si>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</si>
  <si>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</si>
  <si>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</si>
  <si>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</si>
  <si>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</si>
  <si>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</si>
  <si>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</si>
  <si>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</si>
  <si>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</si>
  <si>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</si>
  <si>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</si>
  <si>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</si>
  <si>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</si>
  <si>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</si>
  <si>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</si>
  <si>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</si>
  <si>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</si>
  <si>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</si>
  <si>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</si>
  <si>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</si>
  <si>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</si>
  <si>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</si>
  <si>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</si>
  <si>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</si>
  <si>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</si>
  <si>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</si>
  <si>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</si>
  <si>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</si>
  <si>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</si>
  <si>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</si>
  <si>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</si>
  <si>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</si>
  <si>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</si>
  <si>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</si>
  <si>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</si>
  <si>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</si>
  <si>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</si>
  <si>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</si>
  <si>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</si>
  <si>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</si>
  <si>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</si>
  <si>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</si>
  <si>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</si>
  <si>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</si>
  <si>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</si>
  <si>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</si>
  <si>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</si>
  <si>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</si>
  <si>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</si>
  <si>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</si>
  <si>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</si>
  <si>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</si>
  <si>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</si>
  <si>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</si>
  <si>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</si>
  <si>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</si>
  <si>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</si>
  <si>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</si>
  <si>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</si>
  <si>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</si>
  <si>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</si>
  <si>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</si>
  <si>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</si>
  <si>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</si>
  <si>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</si>
  <si>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</si>
  <si>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</si>
  <si>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</si>
  <si>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</si>
  <si>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</si>
  <si>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</si>
  <si>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</si>
  <si>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</si>
  <si>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</si>
  <si>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</si>
  <si>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</si>
  <si>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</si>
  <si>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</si>
  <si>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</si>
  <si>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</si>
  <si>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</si>
  <si>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</si>
  <si>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</si>
  <si>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</si>
  <si>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</si>
  <si>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</si>
  <si>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</si>
  <si>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</si>
  <si>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</si>
  <si>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</si>
  <si>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</si>
  <si>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</si>
  <si>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</si>
  <si>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</si>
  <si>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</si>
  <si>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</si>
  <si>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</si>
  <si>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</si>
  <si>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</si>
  <si>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</si>
  <si>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</si>
  <si>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</si>
  <si>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</si>
  <si>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</si>
  <si>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</si>
  <si>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</si>
  <si>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</si>
  <si>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</si>
  <si>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</si>
  <si>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</si>
  <si>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</si>
  <si>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</si>
  <si>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</si>
  <si>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</si>
  <si>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</si>
  <si>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</si>
  <si>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</si>
  <si>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</si>
  <si>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</si>
  <si>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</si>
  <si>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</si>
  <si>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</si>
  <si>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</si>
  <si>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</si>
  <si>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</si>
  <si>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</si>
  <si>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</si>
  <si>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</si>
  <si>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</si>
  <si>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</si>
  <si>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</si>
  <si>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</si>
  <si>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</si>
  <si>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</si>
  <si>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</si>
  <si>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</si>
  <si>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</si>
  <si>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</si>
  <si>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</si>
  <si>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</si>
  <si>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</si>
  <si>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</si>
  <si>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</si>
  <si>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</si>
  <si>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</si>
  <si>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</si>
  <si>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</si>
  <si>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</si>
  <si>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</si>
  <si>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</si>
  <si>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</si>
  <si>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</si>
  <si>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</si>
  <si>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</si>
  <si>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</si>
  <si>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</si>
  <si>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</si>
  <si>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</si>
  <si>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</si>
  <si>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</si>
  <si>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</si>
  <si>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</si>
  <si>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</si>
  <si>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</si>
  <si>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</si>
  <si>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</si>
  <si>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</si>
  <si>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</si>
  <si>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</si>
  <si>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</si>
  <si>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</si>
  <si>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</si>
  <si>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</si>
  <si>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</si>
  <si>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</si>
  <si>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</si>
  <si>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</si>
  <si>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</si>
  <si>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</si>
  <si>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</si>
  <si>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</si>
  <si>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</si>
  <si>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</si>
  <si>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</si>
  <si>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</si>
  <si>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</si>
  <si>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</si>
  <si>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</si>
  <si>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</si>
  <si>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</si>
  <si>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</si>
  <si>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</si>
  <si>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</si>
  <si>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</si>
  <si>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</si>
  <si>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</si>
  <si>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</si>
  <si>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</si>
  <si>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</si>
  <si>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</si>
  <si>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</si>
  <si>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</si>
  <si>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</si>
  <si>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</si>
  <si>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</si>
  <si>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</si>
  <si>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</si>
  <si>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</si>
  <si>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</si>
  <si>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</si>
  <si>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</si>
  <si>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</si>
  <si>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</si>
  <si>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</si>
  <si>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</si>
  <si>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</si>
  <si>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</si>
  <si>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</si>
  <si>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</si>
  <si>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</si>
  <si>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</si>
  <si>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</si>
  <si>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</si>
  <si>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</si>
  <si>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</si>
  <si>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</si>
  <si>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</si>
  <si>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</si>
  <si>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</si>
  <si>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</si>
  <si>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</si>
  <si>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</si>
  <si>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</si>
  <si>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</si>
  <si>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</si>
  <si>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</si>
  <si>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</si>
  <si>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</si>
  <si>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</si>
  <si>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</si>
  <si>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</si>
  <si>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</si>
  <si>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</si>
  <si>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</si>
  <si>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</si>
  <si>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</si>
  <si>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</si>
  <si>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</si>
  <si>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</si>
  <si>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</si>
  <si>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</si>
  <si>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</si>
  <si>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</si>
  <si>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</si>
  <si>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</si>
  <si>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</si>
  <si>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</si>
  <si>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</si>
  <si>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</si>
  <si>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</si>
  <si>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</si>
  <si>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</si>
  <si>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</si>
  <si>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</si>
  <si>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</si>
  <si>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</si>
  <si>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</si>
  <si>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</si>
  <si>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</si>
  <si>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</si>
  <si>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</si>
  <si>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</si>
  <si>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</si>
  <si>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</si>
  <si>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</si>
  <si>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</si>
  <si>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</si>
  <si>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</si>
  <si>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</si>
  <si>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</si>
  <si>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</si>
  <si>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</si>
  <si>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</si>
  <si>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</si>
  <si>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</si>
  <si>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</si>
  <si>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</si>
  <si>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</si>
  <si>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</si>
  <si>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</si>
  <si>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</si>
  <si>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</si>
  <si>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</si>
  <si>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</si>
  <si>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</si>
  <si>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</si>
  <si>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</si>
  <si>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</si>
  <si>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</si>
  <si>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</si>
  <si>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</si>
  <si>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</si>
  <si>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</si>
  <si>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</si>
  <si>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</si>
  <si>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</si>
  <si>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</si>
  <si>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</si>
  <si>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</si>
  <si>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</si>
  <si>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</si>
  <si>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</si>
  <si>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</si>
  <si>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</si>
  <si>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</si>
  <si>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</si>
  <si>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</si>
  <si>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</si>
  <si>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</si>
  <si>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</si>
  <si>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</si>
  <si>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</si>
  <si>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</si>
  <si>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</si>
  <si>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</si>
  <si>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</si>
  <si>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</si>
  <si>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</si>
  <si>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</si>
  <si>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</si>
  <si>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</si>
  <si>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</si>
  <si>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</si>
  <si>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</si>
  <si>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</si>
  <si>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</si>
  <si>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</si>
  <si>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</si>
  <si>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</si>
  <si>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</si>
  <si>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</si>
  <si>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</si>
  <si>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</si>
  <si>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</si>
  <si>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</si>
  <si>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</si>
  <si>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</si>
  <si>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</si>
  <si>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</si>
  <si>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</si>
  <si>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</si>
  <si>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</si>
  <si>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</si>
  <si>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</si>
  <si>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</si>
  <si>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</si>
  <si>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</si>
  <si>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</si>
  <si>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</si>
  <si>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</si>
  <si>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</si>
  <si>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</si>
  <si>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</si>
  <si>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</si>
  <si>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</si>
  <si>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</si>
  <si>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</si>
  <si>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</si>
  <si>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</si>
  <si>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</si>
  <si>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</si>
  <si>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</si>
  <si>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</si>
  <si>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</si>
  <si>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</si>
  <si>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</si>
  <si>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</si>
  <si>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</si>
  <si>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</si>
  <si>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</si>
  <si>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</si>
  <si>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</si>
  <si>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</si>
  <si>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</si>
  <si>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</si>
  <si>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</si>
  <si>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</si>
  <si>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</si>
  <si>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</si>
  <si>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</si>
  <si>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</si>
  <si>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</si>
  <si>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</si>
  <si>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</si>
  <si>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</si>
  <si>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</si>
  <si>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</si>
  <si>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</si>
  <si>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</si>
  <si>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</si>
  <si>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</si>
  <si>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</si>
  <si>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</si>
  <si>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</si>
  <si>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</si>
  <si>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</si>
  <si>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</si>
  <si>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</si>
  <si>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</si>
  <si>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</si>
  <si>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</si>
  <si>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</si>
  <si>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</si>
  <si>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</si>
  <si>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</si>
  <si>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</si>
  <si>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</si>
  <si>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</si>
  <si>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</si>
  <si>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</si>
  <si>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</si>
  <si>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</si>
  <si>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</si>
  <si>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</si>
  <si>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</si>
  <si>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</si>
  <si>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</si>
  <si>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</si>
  <si>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</si>
  <si>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</si>
  <si>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</si>
  <si>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</si>
  <si>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</si>
  <si>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</si>
  <si>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</si>
  <si>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</si>
  <si>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</si>
  <si>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</si>
  <si>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</si>
  <si>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</si>
  <si>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</si>
  <si>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</si>
  <si>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</si>
  <si>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</si>
  <si>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</si>
  <si>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</si>
  <si>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</si>
  <si>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</si>
  <si>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</si>
  <si>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</si>
  <si>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</si>
  <si>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</si>
  <si>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</si>
  <si>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</si>
  <si>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</si>
  <si>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</si>
  <si>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</si>
  <si>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</si>
  <si>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</si>
  <si>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</si>
  <si>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</si>
  <si>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</si>
  <si>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</si>
  <si>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</si>
  <si>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</si>
  <si>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</si>
  <si>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</si>
  <si>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</si>
  <si>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</si>
  <si>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</si>
  <si>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</si>
  <si>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</si>
  <si>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</si>
  <si>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</si>
  <si>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</si>
  <si>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</si>
  <si>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</si>
  <si>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</si>
  <si>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</si>
  <si>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</si>
  <si>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</si>
  <si>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</si>
  <si>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</si>
  <si>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</si>
  <si>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</si>
  <si>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</si>
  <si>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</si>
  <si>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</si>
  <si>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</si>
  <si>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</si>
  <si>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</si>
  <si>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</si>
  <si>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</si>
  <si>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</si>
  <si>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</si>
  <si>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</si>
  <si>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</si>
  <si>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</si>
  <si>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</si>
  <si>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</si>
  <si>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</si>
  <si>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</si>
  <si>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</si>
  <si>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</si>
  <si>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</si>
  <si>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</si>
  <si>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</si>
  <si>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</si>
  <si>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</si>
  <si>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</si>
  <si>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</si>
  <si>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</si>
  <si>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</si>
  <si>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</si>
  <si>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</si>
  <si>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</si>
  <si>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</si>
  <si>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</si>
  <si>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</si>
  <si>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</si>
  <si>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</si>
  <si>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</si>
  <si>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</si>
  <si>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</si>
  <si>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</si>
  <si>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</si>
  <si>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</si>
  <si>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</si>
  <si>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</si>
  <si>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</si>
  <si>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</si>
  <si>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</si>
  <si>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</si>
  <si>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</si>
  <si>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</si>
  <si>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</si>
  <si>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</si>
  <si>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</si>
  <si>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</si>
  <si>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</si>
  <si>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</si>
  <si>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</si>
  <si>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</si>
  <si>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</si>
  <si>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</si>
  <si>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</si>
  <si>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</si>
  <si>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</si>
  <si>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</si>
  <si>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</si>
  <si>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</si>
  <si>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</si>
  <si>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</si>
  <si>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</si>
  <si>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</si>
  <si>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</si>
  <si>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</si>
  <si>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</si>
  <si>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</si>
  <si>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</si>
  <si>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</si>
  <si>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</si>
  <si>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</si>
  <si>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</si>
  <si>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</si>
  <si>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</si>
  <si>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</si>
  <si>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</si>
  <si>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</si>
  <si>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</si>
  <si>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</si>
  <si>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</si>
  <si>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</si>
  <si>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</si>
  <si>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</si>
  <si>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</si>
  <si>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</si>
  <si>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</si>
  <si>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</si>
  <si>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</si>
  <si>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</si>
  <si>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</si>
  <si>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</si>
  <si>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</si>
  <si>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</si>
  <si>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</si>
  <si>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</si>
  <si>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</si>
  <si>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</si>
  <si>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</si>
  <si>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</si>
  <si>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</si>
  <si>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</si>
  <si>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</si>
  <si>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</si>
  <si>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</si>
  <si>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</si>
  <si>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</si>
  <si>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</si>
  <si>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</si>
  <si>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</si>
  <si>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</si>
  <si>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</si>
  <si>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</si>
  <si>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</si>
  <si>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</si>
  <si>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</si>
  <si>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</si>
  <si>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</si>
  <si>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</si>
  <si>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</si>
  <si>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</si>
  <si>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</si>
  <si>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</si>
  <si>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</si>
  <si>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</si>
  <si>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</si>
  <si>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</si>
  <si>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</si>
  <si>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</si>
  <si>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</si>
  <si>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</si>
  <si>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</si>
  <si>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</si>
  <si>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</si>
  <si>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</si>
  <si>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</si>
  <si>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</si>
  <si>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</si>
  <si>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</si>
  <si>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</si>
  <si>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</si>
  <si>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</si>
  <si>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</si>
  <si>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</si>
  <si>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</si>
  <si>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</si>
  <si>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</si>
  <si>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</si>
  <si>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</si>
  <si>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</si>
  <si>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</si>
  <si>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</si>
  <si>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</si>
  <si>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</si>
  <si>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</si>
  <si>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</si>
  <si>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</si>
  <si>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</si>
  <si>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</si>
  <si>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</si>
  <si>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</si>
  <si>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</si>
  <si>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</si>
  <si>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</si>
  <si>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</si>
  <si>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</si>
  <si>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</si>
  <si>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</si>
  <si>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</si>
  <si>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</si>
  <si>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</si>
  <si>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</si>
  <si>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</si>
  <si>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</si>
  <si>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</si>
  <si>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</si>
  <si>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</si>
  <si>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</si>
  <si>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</si>
  <si>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</si>
  <si>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</si>
  <si>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</si>
  <si>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</si>
  <si>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</si>
  <si>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</si>
  <si>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</si>
  <si>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</si>
  <si>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</si>
  <si>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</si>
  <si>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</si>
  <si>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</si>
  <si>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</si>
  <si>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</si>
  <si>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</si>
  <si>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</si>
  <si>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</si>
  <si>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</si>
  <si>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</si>
  <si>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</si>
  <si>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</si>
  <si>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</si>
  <si>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</si>
  <si>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</si>
  <si>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</si>
  <si>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</si>
  <si>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</si>
  <si>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</si>
  <si>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</si>
  <si>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</si>
  <si>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</si>
  <si>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</si>
  <si>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</si>
  <si>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</si>
  <si>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</si>
  <si>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</si>
  <si>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</si>
  <si>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</si>
  <si>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</si>
  <si>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</si>
  <si>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</si>
  <si>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</si>
  <si>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</si>
  <si>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</si>
  <si>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</si>
  <si>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</si>
  <si>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</si>
  <si>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</si>
  <si>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</si>
  <si>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</si>
  <si>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</si>
  <si>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</si>
  <si>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</si>
  <si>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</si>
  <si>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</si>
  <si>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</si>
  <si>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</si>
  <si>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</si>
  <si>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</si>
  <si>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</si>
  <si>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</si>
  <si>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</si>
  <si>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</si>
  <si>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</si>
  <si>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</si>
  <si>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</si>
  <si>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</si>
  <si>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</si>
  <si>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</si>
  <si>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</si>
  <si>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</si>
  <si>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</si>
  <si>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</si>
  <si>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</si>
  <si>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</si>
  <si>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</si>
  <si>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</si>
  <si>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</si>
  <si>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</si>
  <si>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</si>
  <si>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</si>
  <si>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</si>
  <si>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</si>
  <si>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</si>
  <si>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</si>
  <si>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</si>
  <si>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</si>
  <si>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</si>
  <si>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</si>
  <si>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</si>
  <si>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</si>
  <si>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</si>
  <si>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</si>
  <si>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</si>
  <si>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</si>
  <si>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</si>
  <si>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</si>
  <si>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</si>
  <si>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</si>
  <si>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</si>
  <si>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</si>
  <si>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</si>
  <si>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</si>
  <si>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</si>
  <si>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</si>
  <si>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</si>
  <si>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</si>
  <si>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</si>
  <si>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</si>
  <si>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</si>
  <si>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</si>
  <si>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</si>
  <si>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</si>
  <si>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</si>
  <si>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</si>
  <si>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</si>
  <si>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</si>
  <si>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</si>
  <si>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</si>
  <si>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</si>
  <si>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</si>
  <si>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</si>
  <si>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</si>
  <si>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</si>
  <si>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</si>
  <si>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</si>
  <si>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</si>
  <si>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</si>
  <si>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</si>
  <si>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</si>
  <si>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</si>
  <si>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</si>
  <si>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</si>
  <si>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</si>
  <si>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</si>
  <si>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</si>
  <si>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</si>
  <si>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</si>
  <si>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</si>
  <si>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</si>
  <si>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</si>
  <si>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</si>
  <si>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</si>
  <si>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</si>
  <si>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</si>
  <si>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</si>
  <si>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</si>
  <si>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</si>
  <si>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</si>
  <si>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</si>
  <si>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</si>
  <si>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</si>
  <si>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</si>
  <si>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</si>
  <si>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</si>
  <si>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</si>
  <si>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</si>
  <si>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</si>
  <si>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</si>
  <si>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</si>
  <si>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</si>
  <si>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</si>
  <si>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</si>
  <si>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</si>
  <si>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</si>
  <si>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</si>
  <si>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</si>
  <si>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</si>
  <si>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</si>
  <si>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</si>
  <si>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</si>
  <si>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</si>
  <si>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</si>
  <si>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</si>
  <si>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</si>
  <si>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</si>
  <si>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</si>
  <si>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</si>
  <si>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</si>
  <si>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</si>
  <si>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</si>
  <si>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</si>
  <si>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</si>
  <si>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</si>
  <si>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</si>
  <si>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</si>
  <si>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</si>
  <si>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</si>
  <si>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</si>
  <si>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</si>
  <si>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</si>
  <si>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</si>
  <si>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</si>
  <si>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</si>
  <si>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</si>
  <si>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</si>
  <si>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</si>
  <si>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</si>
  <si>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</si>
  <si>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</si>
  <si>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</si>
  <si>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</si>
  <si>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</si>
  <si>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</si>
  <si>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</si>
  <si>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</si>
  <si>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</si>
  <si>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</si>
  <si>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</si>
  <si>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</si>
  <si>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</si>
  <si>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</si>
  <si>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</si>
  <si>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</si>
  <si>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</si>
  <si>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</si>
  <si>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</si>
  <si>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</si>
  <si>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</si>
  <si>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</si>
  <si>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</si>
  <si>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</si>
  <si>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</si>
  <si>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</si>
  <si>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</si>
  <si>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</si>
  <si>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</si>
  <si>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</si>
  <si>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</si>
  <si>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</si>
  <si>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</si>
  <si>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</si>
  <si>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</si>
  <si>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</si>
  <si>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</si>
  <si>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</si>
  <si>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</si>
  <si>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</si>
  <si>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</si>
  <si>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</si>
  <si>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</si>
  <si>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</si>
  <si>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</si>
  <si>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</si>
  <si>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</si>
  <si>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</si>
  <si>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</si>
  <si>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</si>
  <si>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</si>
  <si>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</si>
  <si>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</si>
  <si>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</si>
  <si>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</si>
  <si>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</si>
  <si>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</si>
  <si>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</si>
  <si>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</si>
  <si>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</si>
  <si>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</si>
  <si>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</si>
  <si>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</si>
  <si>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</si>
  <si>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</si>
  <si>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</si>
  <si>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</si>
  <si>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</si>
  <si>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</si>
  <si>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</si>
  <si>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</si>
  <si>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</si>
  <si>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</si>
  <si>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</si>
  <si>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</si>
  <si>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</si>
  <si>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</si>
  <si>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</si>
  <si>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</si>
  <si>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</si>
  <si>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</si>
  <si>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</si>
  <si>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</si>
  <si>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</si>
  <si>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</si>
  <si>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</si>
  <si>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</si>
  <si>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</si>
  <si>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</si>
  <si>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</si>
  <si>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</si>
  <si>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</si>
  <si>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</si>
  <si>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</si>
  <si>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</si>
  <si>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</si>
  <si>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</si>
  <si>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</si>
  <si>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</si>
  <si>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</si>
  <si>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</si>
  <si>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</si>
  <si>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</si>
  <si>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</si>
  <si>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</si>
  <si>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</si>
  <si>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</si>
  <si>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</si>
  <si>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</si>
  <si>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</si>
  <si>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</si>
  <si>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</si>
  <si>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</si>
  <si>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</si>
  <si>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</si>
  <si>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</si>
  <si>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</si>
  <si>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</si>
  <si>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</si>
  <si>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</si>
  <si>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</si>
  <si>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</si>
  <si>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</si>
  <si>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</si>
  <si>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</si>
  <si>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</si>
  <si>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</si>
  <si>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</si>
  <si>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</si>
  <si>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</si>
  <si>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</si>
  <si>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</si>
  <si>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</si>
  <si>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</si>
  <si>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</si>
  <si>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</si>
  <si>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</si>
  <si>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</si>
  <si>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</si>
  <si>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</si>
  <si>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</si>
  <si>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</si>
  <si>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</si>
  <si>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</si>
  <si>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</si>
  <si>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</si>
  <si>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</si>
  <si>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</si>
  <si>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</si>
  <si>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</si>
  <si>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</si>
  <si>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</si>
  <si>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</si>
  <si>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</si>
  <si>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</si>
  <si>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</si>
  <si>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</si>
  <si>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</si>
  <si>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</si>
  <si>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</si>
  <si>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</si>
  <si>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</si>
  <si>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</si>
  <si>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</si>
  <si>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</si>
  <si>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</si>
  <si>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</si>
  <si>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</si>
  <si>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</si>
  <si>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</si>
  <si>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</si>
  <si>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</si>
  <si>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</si>
  <si>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</si>
  <si>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</si>
  <si>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</si>
  <si>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</si>
  <si>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</si>
  <si>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</si>
  <si>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</si>
  <si>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</si>
  <si>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</si>
  <si>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</si>
  <si>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</si>
  <si>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</si>
  <si>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</si>
  <si>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</si>
  <si>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</si>
  <si>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</si>
  <si>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</si>
  <si>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</si>
  <si>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</si>
  <si>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</si>
  <si>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</si>
  <si>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</si>
  <si>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</si>
  <si>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</si>
  <si>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</si>
  <si>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</si>
  <si>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</si>
  <si>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</si>
  <si>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</si>
  <si>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</si>
  <si>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</si>
  <si>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</si>
  <si>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</si>
  <si>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</si>
  <si>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</si>
  <si>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</si>
  <si>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</si>
  <si>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</si>
  <si>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</si>
  <si>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</si>
  <si>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</si>
  <si>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</si>
  <si>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</si>
  <si>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</si>
  <si>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</si>
  <si>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</si>
  <si>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</si>
  <si>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</si>
  <si>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</si>
  <si>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</si>
  <si>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</si>
  <si>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</si>
  <si>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</si>
  <si>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</si>
  <si>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</si>
  <si>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</si>
  <si>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</si>
  <si>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</si>
  <si>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</si>
  <si>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</si>
  <si>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</si>
  <si>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</si>
  <si>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</si>
  <si>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</si>
  <si>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</si>
  <si>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</si>
  <si>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</si>
  <si>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</si>
  <si>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</si>
  <si>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</si>
  <si>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</si>
  <si>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</si>
  <si>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</si>
  <si>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</si>
  <si>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</si>
  <si>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</si>
  <si>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</si>
  <si>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</si>
  <si>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</si>
  <si>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</si>
  <si>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</si>
  <si>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</si>
  <si>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</si>
  <si>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</si>
  <si>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</si>
  <si>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</si>
  <si>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</si>
  <si>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</si>
  <si>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</si>
  <si>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</si>
  <si>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</si>
  <si>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</si>
  <si>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</si>
  <si>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</si>
  <si>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</si>
  <si>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</si>
  <si>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</si>
  <si>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</si>
  <si>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</si>
  <si>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</si>
  <si>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</si>
  <si>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</si>
  <si>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</si>
  <si>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</si>
  <si>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</si>
  <si>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</si>
  <si>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</si>
  <si>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</si>
  <si>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</si>
  <si>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</si>
  <si>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</si>
  <si>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</si>
  <si>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</si>
  <si>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</si>
  <si>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</si>
  <si>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</si>
  <si>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</si>
  <si>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</si>
  <si>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</si>
  <si>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</si>
  <si>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</si>
  <si>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</si>
  <si>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</si>
  <si>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</si>
  <si>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</si>
  <si>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</si>
  <si>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</si>
  <si>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</si>
  <si>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</si>
  <si>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</si>
  <si>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</si>
  <si>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</si>
  <si>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</si>
  <si>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</si>
  <si>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</si>
  <si>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</si>
  <si>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</si>
  <si>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</si>
  <si>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</si>
  <si>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</si>
  <si>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</si>
  <si>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</si>
  <si>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</si>
  <si>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</si>
  <si>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</si>
  <si>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</si>
  <si>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</si>
  <si>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</si>
  <si>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</si>
  <si>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</si>
  <si>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</si>
  <si>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</si>
  <si>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</si>
  <si>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</si>
  <si>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</si>
  <si>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</si>
  <si>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</si>
  <si>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</si>
  <si>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</si>
  <si>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</si>
  <si>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</si>
  <si>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</si>
  <si>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</si>
  <si>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</si>
  <si>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</si>
  <si>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</si>
  <si>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</si>
  <si>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</si>
  <si>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</si>
  <si>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</si>
  <si>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</si>
  <si>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</si>
  <si>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</si>
  <si>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</si>
  <si>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</si>
  <si>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</si>
  <si>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</si>
  <si>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</si>
  <si>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</si>
  <si>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</si>
  <si>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</si>
  <si>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</si>
  <si>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</si>
  <si>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</si>
  <si>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</si>
  <si>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</si>
  <si>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</si>
  <si>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</si>
  <si>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</si>
  <si>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</si>
  <si>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</si>
  <si>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</si>
  <si>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</si>
  <si>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</si>
  <si>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</si>
  <si>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</si>
  <si>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</si>
  <si>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</si>
  <si>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</si>
  <si>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</si>
  <si>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</si>
  <si>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</si>
  <si>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</si>
  <si>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</si>
  <si>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</si>
  <si>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</si>
  <si>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</si>
  <si>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</si>
  <si>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</si>
  <si>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</si>
  <si>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</si>
  <si>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</si>
  <si>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</si>
  <si>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</si>
  <si>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</si>
  <si>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</si>
  <si>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</si>
  <si>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</si>
  <si>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</si>
  <si>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</si>
  <si>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</si>
  <si>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</si>
  <si>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</si>
  <si>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</si>
  <si>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</si>
  <si>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</si>
  <si>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</si>
  <si>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</si>
  <si>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</si>
  <si>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</si>
  <si>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</si>
  <si>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</si>
  <si>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</si>
  <si>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</si>
  <si>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</si>
  <si>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</si>
  <si>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</si>
  <si>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</si>
  <si>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</si>
  <si>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</si>
  <si>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</si>
  <si>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</si>
  <si>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</si>
  <si>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</si>
  <si>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</si>
  <si>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</si>
  <si>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</si>
  <si>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</si>
  <si>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</si>
  <si>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</si>
  <si>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</si>
  <si>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</si>
  <si>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</si>
  <si>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</si>
  <si>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</si>
  <si>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</si>
  <si>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</si>
  <si>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</si>
  <si>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</si>
  <si>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</si>
  <si>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</si>
  <si>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</si>
  <si>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</si>
  <si>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</si>
  <si>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</si>
  <si>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</si>
  <si>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</si>
  <si>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</si>
  <si>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</si>
  <si>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</si>
  <si>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</si>
  <si>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</si>
  <si>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</si>
  <si>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</si>
  <si>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</si>
  <si>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</si>
  <si>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</si>
  <si>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</si>
  <si>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</si>
  <si>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</si>
  <si>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</si>
  <si>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</si>
  <si>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</si>
  <si>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</si>
  <si>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</si>
  <si>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</si>
  <si>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</si>
  <si>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</si>
  <si>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</si>
  <si>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</si>
  <si>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</si>
  <si>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</si>
  <si>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</si>
  <si>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</si>
  <si>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</si>
  <si>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</si>
  <si>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</si>
  <si>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</si>
  <si>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</si>
  <si>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</si>
  <si>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</si>
  <si>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</si>
  <si>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</si>
  <si>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</si>
  <si>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</si>
  <si>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</si>
  <si>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</si>
  <si>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</si>
  <si>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</si>
  <si>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</si>
  <si>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</si>
  <si>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</si>
  <si>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</si>
  <si>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</si>
  <si>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</si>
  <si>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</si>
  <si>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</si>
  <si>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</si>
  <si>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</si>
  <si>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</si>
  <si>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</si>
  <si>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</si>
  <si>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</si>
  <si>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</si>
  <si>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</si>
  <si>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</si>
  <si>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</si>
  <si>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</si>
  <si>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</si>
  <si>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</si>
  <si>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</si>
  <si>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</si>
  <si>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</si>
  <si>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</si>
  <si>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</si>
  <si>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</si>
  <si>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</si>
  <si>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</si>
  <si>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</si>
  <si>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</si>
  <si>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</si>
  <si>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</si>
  <si>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</si>
  <si>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</si>
  <si>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</si>
  <si>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</si>
  <si>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</si>
  <si>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</si>
  <si>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</si>
  <si>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</si>
  <si>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</si>
  <si>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</si>
  <si>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</si>
  <si>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</si>
  <si>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</si>
  <si>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</si>
  <si>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</si>
  <si>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</si>
  <si>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</si>
  <si>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</si>
  <si>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</si>
  <si>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</si>
  <si>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</si>
  <si>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</si>
  <si>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</si>
  <si>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</si>
  <si>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</si>
  <si>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</si>
  <si>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</si>
  <si>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</si>
  <si>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</si>
  <si>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</si>
  <si>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</si>
  <si>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</si>
  <si>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</si>
  <si>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</si>
  <si>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</si>
  <si>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</si>
  <si>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</si>
  <si>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</si>
  <si>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</si>
  <si>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</si>
  <si>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</si>
  <si>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</si>
  <si>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</si>
  <si>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</si>
  <si>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</si>
  <si>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</si>
  <si>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</si>
  <si>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</si>
  <si>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</si>
  <si>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</si>
  <si>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</si>
  <si>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</si>
  <si>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</si>
  <si>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</si>
  <si>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</si>
  <si>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</si>
  <si>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</si>
  <si>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</si>
  <si>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</si>
  <si>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</si>
  <si>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</si>
  <si>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</si>
  <si>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</si>
  <si>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</si>
  <si>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</si>
  <si>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</si>
  <si>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</si>
  <si>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</si>
  <si>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</si>
  <si>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</si>
  <si>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</si>
  <si>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</si>
  <si>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</si>
  <si>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</si>
  <si>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</si>
  <si>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</si>
  <si>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</si>
  <si>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</si>
  <si>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</si>
  <si>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</si>
  <si>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</si>
  <si>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</si>
  <si>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</si>
  <si>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</si>
  <si>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</si>
  <si>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</si>
  <si>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</si>
  <si>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</si>
  <si>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</si>
  <si>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</si>
  <si>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</si>
  <si>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</si>
  <si>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</si>
  <si>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</si>
  <si>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</si>
  <si>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</si>
  <si>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</si>
  <si>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</si>
  <si>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</si>
  <si>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</si>
  <si>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</si>
  <si>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</si>
  <si>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</si>
  <si>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</si>
  <si>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</si>
  <si>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</si>
  <si>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</si>
  <si>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</si>
  <si>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</si>
  <si>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</si>
  <si>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</si>
  <si>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</si>
  <si>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</si>
  <si>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</si>
  <si>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</si>
  <si>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</si>
  <si>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</si>
  <si>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</si>
  <si>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</si>
  <si>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</si>
  <si>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</si>
  <si>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</si>
  <si>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</si>
  <si>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</si>
  <si>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</si>
  <si>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</si>
  <si>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</si>
  <si>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</si>
  <si>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</si>
  <si>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</si>
  <si>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</si>
  <si>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</si>
  <si>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</si>
  <si>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</si>
  <si>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</si>
  <si>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</si>
  <si>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</si>
  <si>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</si>
  <si>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</si>
  <si>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</si>
  <si>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</si>
  <si>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</si>
  <si>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</si>
  <si>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</si>
  <si>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</si>
  <si>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</si>
  <si>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</si>
  <si>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</si>
  <si>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</si>
  <si>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</si>
  <si>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</si>
  <si>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</si>
  <si>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</si>
  <si>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</si>
  <si>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</si>
  <si>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</si>
  <si>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</si>
  <si>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</si>
  <si>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</si>
  <si>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</si>
  <si>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</si>
  <si>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</si>
  <si>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</si>
  <si>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</si>
  <si>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</si>
  <si>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</si>
  <si>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</si>
  <si>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</si>
  <si>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</si>
  <si>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</si>
  <si>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</si>
  <si>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</si>
  <si>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</si>
  <si>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</si>
  <si>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</si>
  <si>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</si>
  <si>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</si>
  <si>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</si>
  <si>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</si>
  <si>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</si>
  <si>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</si>
  <si>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</si>
  <si>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</si>
  <si>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</si>
  <si>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</si>
  <si>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</si>
  <si>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</si>
  <si>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</si>
  <si>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</si>
  <si>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</si>
  <si>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</si>
  <si>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</si>
  <si>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</si>
  <si>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</si>
  <si>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</si>
  <si>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</si>
  <si>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</si>
  <si>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</si>
  <si>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</si>
  <si>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</si>
  <si>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</si>
  <si>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</si>
  <si>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</si>
  <si>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</si>
  <si>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</si>
  <si>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</si>
  <si>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</si>
  <si>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</si>
  <si>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</si>
  <si>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</si>
  <si>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</si>
  <si>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</si>
  <si>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</si>
  <si>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</si>
  <si>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</si>
  <si>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</si>
  <si>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</si>
  <si>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</si>
  <si>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</si>
  <si>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</si>
  <si>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</si>
  <si>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</si>
  <si>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</si>
  <si>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</si>
  <si>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</si>
  <si>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</si>
  <si>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</si>
  <si>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</si>
  <si>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</si>
  <si>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</si>
  <si>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</si>
  <si>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</si>
  <si>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</si>
  <si>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</si>
  <si>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</si>
  <si>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</si>
  <si>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</si>
  <si>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</si>
  <si>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</si>
  <si>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</si>
  <si>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</si>
  <si>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</si>
  <si>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</si>
  <si>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</si>
  <si>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</si>
  <si>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</si>
  <si>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</si>
  <si>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</si>
  <si>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</si>
  <si>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</si>
  <si>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</si>
  <si>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</si>
  <si>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</si>
  <si>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</si>
  <si>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</si>
  <si>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</si>
  <si>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</si>
  <si>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</si>
  <si>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</si>
  <si>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</si>
  <si>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</si>
  <si>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</si>
  <si>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</si>
  <si>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</si>
  <si>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</si>
  <si>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</si>
  <si>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</si>
  <si>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</si>
  <si>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</si>
  <si>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</si>
  <si>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</si>
  <si>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</si>
  <si>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</si>
  <si>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</si>
  <si>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</si>
  <si>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</si>
  <si>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</si>
  <si>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</si>
  <si>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</si>
  <si>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</si>
  <si>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</si>
  <si>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</si>
  <si>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</si>
  <si>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</si>
  <si>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</si>
  <si>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</si>
  <si>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</si>
  <si>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</si>
  <si>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</si>
  <si>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</si>
  <si>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</si>
  <si>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</si>
  <si>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</si>
  <si>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</si>
  <si>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</si>
  <si>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</si>
  <si>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</si>
  <si>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</si>
  <si>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</si>
  <si>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</si>
  <si>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</si>
  <si>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</si>
  <si>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</si>
  <si>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</si>
  <si>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</si>
  <si>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</si>
  <si>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</si>
  <si>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</si>
  <si>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</si>
  <si>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</si>
  <si>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</si>
  <si>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</si>
  <si>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</si>
  <si>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</si>
  <si>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</si>
  <si>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</si>
  <si>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</si>
  <si>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</si>
  <si>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</si>
  <si>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</si>
  <si>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</si>
  <si>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</si>
  <si>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</si>
  <si>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</si>
  <si>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</si>
  <si>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</si>
  <si>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</si>
  <si>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</si>
  <si>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</si>
  <si>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</si>
  <si>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</si>
  <si>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</si>
  <si>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</si>
  <si>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</si>
  <si>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</si>
  <si>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</si>
  <si>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</si>
  <si>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</si>
  <si>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</si>
  <si>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</si>
  <si>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</si>
  <si>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</si>
  <si>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</si>
  <si>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</si>
  <si>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</si>
  <si>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</si>
  <si>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</si>
  <si>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</si>
  <si>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</si>
  <si>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</si>
  <si>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</si>
  <si>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</si>
  <si>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</si>
  <si>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</si>
  <si>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</si>
  <si>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</si>
  <si>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</si>
  <si>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</si>
  <si>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</si>
  <si>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</si>
  <si>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</si>
  <si>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</si>
  <si>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</si>
  <si>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</si>
  <si>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</si>
  <si>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</si>
  <si>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</si>
  <si>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</si>
  <si>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</si>
  <si>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</si>
  <si>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</si>
  <si>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</si>
  <si>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</si>
  <si>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</si>
  <si>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</si>
  <si>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</si>
  <si>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</si>
  <si>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</si>
  <si>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</si>
  <si>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</si>
  <si>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</si>
  <si>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</si>
  <si>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</si>
  <si>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</si>
  <si>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</si>
  <si>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</si>
  <si>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</si>
  <si>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</si>
  <si>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</si>
  <si>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</si>
  <si>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</si>
  <si>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</si>
  <si>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</si>
  <si>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</si>
  <si>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</si>
  <si>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</si>
  <si>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</si>
  <si>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</si>
  <si>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</si>
  <si>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</si>
  <si>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</si>
  <si>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</si>
  <si>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</si>
  <si>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</si>
  <si>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</si>
  <si>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</si>
  <si>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</si>
  <si>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</si>
  <si>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</si>
  <si>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</si>
  <si>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</si>
  <si>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</si>
  <si>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</si>
  <si>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</si>
  <si>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</si>
  <si>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</si>
  <si>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</si>
  <si>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</si>
  <si>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</si>
  <si>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</si>
  <si>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</si>
  <si>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</si>
  <si>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</si>
  <si>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</si>
  <si>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</si>
  <si>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</si>
  <si>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</si>
  <si>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</si>
  <si>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</si>
  <si>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</si>
  <si>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</si>
  <si>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</si>
  <si>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</si>
  <si>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</si>
  <si>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</si>
  <si>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</si>
  <si>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</si>
  <si>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</si>
  <si>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</si>
  <si>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</si>
  <si>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</si>
  <si>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</si>
  <si>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</si>
  <si>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</si>
  <si>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</si>
  <si>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</si>
  <si>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</si>
  <si>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</si>
  <si>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</si>
  <si>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</si>
  <si>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</si>
  <si>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</si>
  <si>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</si>
  <si>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</si>
  <si>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</si>
  <si>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</si>
  <si>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</si>
  <si>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</si>
  <si>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</si>
  <si>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</si>
  <si>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</si>
  <si>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</si>
  <si>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</si>
  <si>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</si>
  <si>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</si>
  <si>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</si>
  <si>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</si>
  <si>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</si>
  <si>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</si>
  <si>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</si>
  <si>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</si>
  <si>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</si>
  <si>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</si>
  <si>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</si>
  <si>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</si>
  <si>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</si>
  <si>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</si>
  <si>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</si>
  <si>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</si>
  <si>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</si>
  <si>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</si>
  <si>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</si>
  <si>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</si>
  <si>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</si>
  <si>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</si>
  <si>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</si>
  <si>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</si>
  <si>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</si>
  <si>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</si>
  <si>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</si>
  <si>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</si>
  <si>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</si>
  <si>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</si>
  <si>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</si>
  <si>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</si>
  <si>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</si>
  <si>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</si>
  <si>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</si>
  <si>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</si>
  <si>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</si>
  <si>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</si>
  <si>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</si>
  <si>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</si>
  <si>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</si>
  <si>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</si>
  <si>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</si>
  <si>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</si>
  <si>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</si>
  <si>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</si>
  <si>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</si>
  <si>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</si>
  <si>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</si>
  <si>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</si>
  <si>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</si>
  <si>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</si>
  <si>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</si>
  <si>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</si>
  <si>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</si>
  <si>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</si>
  <si>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</si>
  <si>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</si>
  <si>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</si>
  <si>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</si>
  <si>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</si>
  <si>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</si>
  <si>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</si>
  <si>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</si>
  <si>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</si>
  <si>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</si>
  <si>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</si>
  <si>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</si>
  <si>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</si>
  <si>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</si>
  <si>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</si>
  <si>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</si>
  <si>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</si>
  <si>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</si>
  <si>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</si>
  <si>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</si>
  <si>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</si>
  <si>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</si>
  <si>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</si>
  <si>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</si>
  <si>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</si>
  <si>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</si>
  <si>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</si>
  <si>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</si>
  <si>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</si>
  <si>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</si>
  <si>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</si>
  <si>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</si>
  <si>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</si>
  <si>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</si>
  <si>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</si>
  <si>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</si>
  <si>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</si>
  <si>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</si>
  <si>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</si>
  <si>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</si>
  <si>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</si>
  <si>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</si>
  <si>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</si>
  <si>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</si>
  <si>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</si>
  <si>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</si>
  <si>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</si>
  <si>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</si>
  <si>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</si>
  <si>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</si>
  <si>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</si>
  <si>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</si>
  <si>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</si>
  <si>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</si>
  <si>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</si>
  <si>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</si>
  <si>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</si>
  <si>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</si>
  <si>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</si>
  <si>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</si>
  <si>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</si>
  <si>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</si>
  <si>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</si>
  <si>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</si>
  <si>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</si>
  <si>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</si>
  <si>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</si>
  <si>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</si>
  <si>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</si>
  <si>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</si>
  <si>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</si>
  <si>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</si>
  <si>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</si>
  <si>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</si>
  <si>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</si>
  <si>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</si>
  <si>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</si>
  <si>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</si>
  <si>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</si>
  <si>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</si>
  <si>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</si>
  <si>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</si>
  <si>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</si>
  <si>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</si>
  <si>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</si>
  <si>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</si>
  <si>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</si>
  <si>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</si>
  <si>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</si>
  <si>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</si>
  <si>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</si>
  <si>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</si>
  <si>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</si>
  <si>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</si>
  <si>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</si>
  <si>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</si>
  <si>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</si>
  <si>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</si>
  <si>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</si>
  <si>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</si>
  <si>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</si>
  <si>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</si>
  <si>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</si>
  <si>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</si>
  <si>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</si>
  <si>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</si>
  <si>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</si>
  <si>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</si>
  <si>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</si>
  <si>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</si>
  <si>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</si>
  <si>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</si>
  <si>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</si>
  <si>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</si>
  <si>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</si>
  <si>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</si>
  <si>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</si>
  <si>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</si>
  <si>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</si>
  <si>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</si>
  <si>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</si>
  <si>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</si>
  <si>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</si>
  <si>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</si>
  <si>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</si>
  <si>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</si>
  <si>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</si>
  <si>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</si>
  <si>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</si>
  <si>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</si>
  <si>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</si>
  <si>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</si>
  <si>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</si>
  <si>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</si>
  <si>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</si>
  <si>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</si>
  <si>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</si>
  <si>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</si>
  <si>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</si>
  <si>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</si>
  <si>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</si>
  <si>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</si>
  <si>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</si>
  <si>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</si>
  <si>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</si>
  <si>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</si>
  <si>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</si>
  <si>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</si>
  <si>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</si>
  <si>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</si>
  <si>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</si>
  <si>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</si>
  <si>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</si>
  <si>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</si>
  <si>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</si>
  <si>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</si>
  <si>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</si>
  <si>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</si>
  <si>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</si>
  <si>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</si>
  <si>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</si>
  <si>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</si>
  <si>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</si>
  <si>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</si>
  <si>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</si>
  <si>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</si>
  <si>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</si>
  <si>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</si>
  <si>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</si>
  <si>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</si>
  <si>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</si>
  <si>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</si>
  <si>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</si>
  <si>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</si>
  <si>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</si>
  <si>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</si>
  <si>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</si>
  <si>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</si>
  <si>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</si>
  <si>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</si>
  <si>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</si>
  <si>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</si>
  <si>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</si>
  <si>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</si>
  <si>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</si>
  <si>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</si>
  <si>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</si>
  <si>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</si>
  <si>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</si>
  <si>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</si>
  <si>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</si>
  <si>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</si>
  <si>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</si>
  <si>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</si>
  <si>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</si>
  <si>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</si>
  <si>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</si>
  <si>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</si>
  <si>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</si>
  <si>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</si>
  <si>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</si>
  <si>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</si>
  <si>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</si>
  <si>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</si>
  <si>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</si>
  <si>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</si>
  <si>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</si>
  <si>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</si>
  <si>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</si>
  <si>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</si>
  <si>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</si>
  <si>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</si>
  <si>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</si>
  <si>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</si>
  <si>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</si>
  <si>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</si>
  <si>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</si>
  <si>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</si>
  <si>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</si>
  <si>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</si>
  <si>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</si>
  <si>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</si>
  <si>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</si>
  <si>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</si>
  <si>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</si>
  <si>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</si>
  <si>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</si>
  <si>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</si>
  <si>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</si>
  <si>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</si>
  <si>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</si>
  <si>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</si>
  <si>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</si>
  <si>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</si>
  <si>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</si>
  <si>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</si>
  <si>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</si>
  <si>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</si>
  <si>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</si>
  <si>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</si>
  <si>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</si>
  <si>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</si>
  <si>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</si>
  <si>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</si>
  <si>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</si>
  <si>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</si>
  <si>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</si>
  <si>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</si>
  <si>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</si>
  <si>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</si>
  <si>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</si>
  <si>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</si>
  <si>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</si>
  <si>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</si>
  <si>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</si>
  <si>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</si>
  <si>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</si>
  <si>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</si>
  <si>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</si>
  <si>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</si>
  <si>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</si>
  <si>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</si>
  <si>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</si>
  <si>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</si>
  <si>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</si>
  <si>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</si>
  <si>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</si>
  <si>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</si>
  <si>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</si>
  <si>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</si>
  <si>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</si>
  <si>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</si>
  <si>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</si>
  <si>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</si>
  <si>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</si>
  <si>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</si>
  <si>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</si>
  <si>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</si>
  <si>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</si>
  <si>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</si>
  <si>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</si>
  <si>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</si>
  <si>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</si>
  <si>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</si>
  <si>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</si>
  <si>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</si>
  <si>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</si>
  <si>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</si>
  <si>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</si>
  <si>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</si>
  <si>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</si>
  <si>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</si>
  <si>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</si>
  <si>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</si>
  <si>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</si>
  <si>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</si>
  <si>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</si>
  <si>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</si>
  <si>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</si>
  <si>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</si>
  <si>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</si>
  <si>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</si>
  <si>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</si>
  <si>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</si>
  <si>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</si>
  <si>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</si>
  <si>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</si>
  <si>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</si>
  <si>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</si>
  <si>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</si>
  <si>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</si>
  <si>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</si>
  <si>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</si>
  <si>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</si>
  <si>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</si>
  <si>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</si>
  <si>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</si>
  <si>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</si>
  <si>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</si>
  <si>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</si>
  <si>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</si>
  <si>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</si>
  <si>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</si>
  <si>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</si>
  <si>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</si>
  <si>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</si>
  <si>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</si>
  <si>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</si>
  <si>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</si>
  <si>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</si>
  <si>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</si>
  <si>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</si>
  <si>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</si>
  <si>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</si>
  <si>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</si>
  <si>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</si>
  <si>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</si>
  <si>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</si>
  <si>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</si>
  <si>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</si>
  <si>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</si>
  <si>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</si>
  <si>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</si>
  <si>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</si>
  <si>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</si>
  <si>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</si>
  <si>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</si>
  <si>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</si>
  <si>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</si>
  <si>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</si>
  <si>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</si>
  <si>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</si>
  <si>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</si>
  <si>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</si>
  <si>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</si>
  <si>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</si>
  <si>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</si>
  <si>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</si>
  <si>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</si>
  <si>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</si>
  <si>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</si>
  <si>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</si>
  <si>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</si>
  <si>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</si>
  <si>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</si>
  <si>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</si>
  <si>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</si>
  <si>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</si>
  <si>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</si>
  <si>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</si>
  <si>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</si>
  <si>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</si>
  <si>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</si>
  <si>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</si>
  <si>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</si>
  <si>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</si>
  <si>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</si>
  <si>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</si>
  <si>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</si>
  <si>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</si>
  <si>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</si>
  <si>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</si>
  <si>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</si>
  <si>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</si>
  <si>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</si>
  <si>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</si>
  <si>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</si>
  <si>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</si>
  <si>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</si>
  <si>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</si>
  <si>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</si>
  <si>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</si>
  <si>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</si>
  <si>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</si>
  <si>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</si>
  <si>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</si>
  <si>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</si>
  <si>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</si>
  <si>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</si>
  <si>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</si>
  <si>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</si>
  <si>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</si>
  <si>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</si>
  <si>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</si>
  <si>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</si>
  <si>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</si>
  <si>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</si>
  <si>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</si>
  <si>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</si>
  <si>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</si>
  <si>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</si>
  <si>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</si>
  <si>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</si>
  <si>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</si>
  <si>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</si>
  <si>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</si>
  <si>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</si>
  <si>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</si>
  <si>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</si>
  <si>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</si>
  <si>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</si>
  <si>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</si>
  <si>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</si>
  <si>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</si>
  <si>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</si>
  <si>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</si>
  <si>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</si>
  <si>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</si>
  <si>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</si>
  <si>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</si>
  <si>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</si>
  <si>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</si>
  <si>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</si>
  <si>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</si>
  <si>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</si>
  <si>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</si>
  <si>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</si>
  <si>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</si>
  <si>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</si>
  <si>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</si>
  <si>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</si>
  <si>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</si>
  <si>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</si>
  <si>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</si>
  <si>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</si>
  <si>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</si>
  <si>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</si>
  <si>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</si>
  <si>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</si>
  <si>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</si>
  <si>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</si>
  <si>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</si>
  <si>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</si>
  <si>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</si>
  <si>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</si>
  <si>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</si>
  <si>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</si>
  <si>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</si>
  <si>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</si>
  <si>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</si>
  <si>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</si>
  <si>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</si>
  <si>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</si>
  <si>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</si>
  <si>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</si>
  <si>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</si>
  <si>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</si>
  <si>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</si>
  <si>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</si>
  <si>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</si>
  <si>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</si>
  <si>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</si>
  <si>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</si>
  <si>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</si>
  <si>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</si>
  <si>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</si>
  <si>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</si>
  <si>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</si>
  <si>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</si>
  <si>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</si>
  <si>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</si>
  <si>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</si>
  <si>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</si>
  <si>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</si>
  <si>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</si>
  <si>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</si>
  <si>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</si>
  <si>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</si>
  <si>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</si>
  <si>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</si>
  <si>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</si>
  <si>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</si>
  <si>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</si>
  <si>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</si>
  <si>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</si>
  <si>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</si>
  <si>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</si>
  <si>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</si>
  <si>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</si>
  <si>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</si>
  <si>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</si>
  <si>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</si>
  <si>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</si>
  <si>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</si>
  <si>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</si>
  <si>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</si>
  <si>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</si>
  <si>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</si>
  <si>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</si>
  <si>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</si>
  <si>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</si>
  <si>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</si>
  <si>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</si>
  <si>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</si>
  <si>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</si>
  <si>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</si>
  <si>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</si>
  <si>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</si>
  <si>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</si>
  <si>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</si>
  <si>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</si>
  <si>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</si>
  <si>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</si>
  <si>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</si>
  <si>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</si>
  <si>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</si>
  <si>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</si>
  <si>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</si>
  <si>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</si>
  <si>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</si>
  <si>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</si>
  <si>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</si>
  <si>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</si>
  <si>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</si>
  <si>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</si>
  <si>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</si>
  <si>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</si>
  <si>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</si>
  <si>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</si>
  <si>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</si>
  <si>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</si>
  <si>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</si>
  <si>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</si>
  <si>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</si>
  <si>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</si>
  <si>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</si>
  <si>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</si>
  <si>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</si>
  <si>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</si>
  <si>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</si>
  <si>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</si>
  <si>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</si>
  <si>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</si>
  <si>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</si>
  <si>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</si>
  <si>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</si>
  <si>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</si>
  <si>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</si>
  <si>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</si>
  <si>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</si>
  <si>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</si>
  <si>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</si>
  <si>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</si>
  <si>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</si>
  <si>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</si>
  <si>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</si>
  <si>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</si>
  <si>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</si>
  <si>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</si>
  <si>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</si>
  <si>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</si>
  <si>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</si>
  <si>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</si>
  <si>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</si>
  <si>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</si>
  <si>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</si>
  <si>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</si>
  <si>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</si>
  <si>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</si>
  <si>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</si>
  <si>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</si>
  <si>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</si>
  <si>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</si>
  <si>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</si>
  <si>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</si>
  <si>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</si>
  <si>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</si>
  <si>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</si>
  <si>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</si>
  <si>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</si>
  <si>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</si>
  <si>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</si>
  <si>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</si>
  <si>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</si>
  <si>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</si>
  <si>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</si>
  <si>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</si>
  <si>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</si>
  <si>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</si>
  <si>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</si>
  <si>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</si>
  <si>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</si>
  <si>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</si>
  <si>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</si>
  <si>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</si>
  <si>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</si>
  <si>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</si>
  <si>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</si>
  <si>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</si>
  <si>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</si>
  <si>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</si>
  <si>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</si>
  <si>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</si>
  <si>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</si>
  <si>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</si>
  <si>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</si>
  <si>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</si>
  <si>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</si>
  <si>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</si>
  <si>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</si>
  <si>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</si>
  <si>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</si>
  <si>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</si>
  <si>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</si>
  <si>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</si>
  <si>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</si>
  <si>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</si>
  <si>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</si>
  <si>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</si>
  <si>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</si>
  <si>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</si>
  <si>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</si>
  <si>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</si>
  <si>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</si>
  <si>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</si>
  <si>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</si>
  <si>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</si>
  <si>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</si>
  <si>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</si>
  <si>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</si>
  <si>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</si>
  <si>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</si>
  <si>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</si>
  <si>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</si>
  <si>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</si>
  <si>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</si>
  <si>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</si>
  <si>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</si>
  <si>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</si>
  <si>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</si>
  <si>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</si>
  <si>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</si>
  <si>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</si>
  <si>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</si>
  <si>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</si>
  <si>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</si>
  <si>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</si>
  <si>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</si>
  <si>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</si>
  <si>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</si>
  <si>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</si>
  <si>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</si>
  <si>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</si>
  <si>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</si>
  <si>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</si>
  <si>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</si>
  <si>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</si>
  <si>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</si>
  <si>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</si>
  <si>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</si>
  <si>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</si>
  <si>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</si>
  <si>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</si>
  <si>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</si>
  <si>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</si>
  <si>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</si>
  <si>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</si>
  <si>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</si>
  <si>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</si>
  <si>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</si>
  <si>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</si>
  <si>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</si>
  <si>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</si>
  <si>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</si>
  <si>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</si>
  <si>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</si>
  <si>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</si>
  <si>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</si>
  <si>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</si>
  <si>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</si>
  <si>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</si>
  <si>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</si>
  <si>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</si>
  <si>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</si>
  <si>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</si>
  <si>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</si>
  <si>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</si>
  <si>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</si>
  <si>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</si>
  <si>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</si>
  <si>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</si>
  <si>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</si>
  <si>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</si>
  <si>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</si>
  <si>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</si>
  <si>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</si>
  <si>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</si>
  <si>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</si>
  <si>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</si>
  <si>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</si>
  <si>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</si>
  <si>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</si>
  <si>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</si>
  <si>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</si>
  <si>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</si>
  <si>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</si>
  <si>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</si>
  <si>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</si>
  <si>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</si>
  <si>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</si>
  <si>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</si>
  <si>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</si>
  <si>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</si>
  <si>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</si>
  <si>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</si>
  <si>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</si>
  <si>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</si>
  <si>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</si>
  <si>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</si>
  <si>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</si>
  <si>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</si>
  <si>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</si>
  <si>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</si>
  <si>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</si>
  <si>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</si>
  <si>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</si>
  <si>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</si>
  <si>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</si>
  <si>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</si>
  <si>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</si>
  <si>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</si>
  <si>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</si>
  <si>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</si>
  <si>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</si>
  <si>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</si>
  <si>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</si>
  <si>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</si>
  <si>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</si>
  <si>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</si>
  <si>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</si>
  <si>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</si>
  <si>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</si>
  <si>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</si>
  <si>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</si>
  <si>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</si>
  <si>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</si>
  <si>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</si>
  <si>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</si>
  <si>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</si>
  <si>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</si>
  <si>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</si>
  <si>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</si>
  <si>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</si>
  <si>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</si>
  <si>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</si>
  <si>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</si>
  <si>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</si>
  <si>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</si>
  <si>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</si>
  <si>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</si>
  <si>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</si>
  <si>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</si>
  <si>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</si>
  <si>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</si>
  <si>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</si>
  <si>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</si>
  <si>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</si>
  <si>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</si>
  <si>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</si>
  <si>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</si>
  <si>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</si>
  <si>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</si>
  <si>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</si>
  <si>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</si>
  <si>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</si>
  <si>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</si>
  <si>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</si>
  <si>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</si>
  <si>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</si>
  <si>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</si>
  <si>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</si>
  <si>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</si>
  <si>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</si>
  <si>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</si>
  <si>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</si>
  <si>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</si>
  <si>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</si>
  <si>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</si>
  <si>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</si>
  <si>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</si>
  <si>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</si>
  <si>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</si>
  <si>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</si>
  <si>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</si>
  <si>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</si>
  <si>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</si>
  <si>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</si>
  <si>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</si>
  <si>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</si>
  <si>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</si>
  <si>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</si>
  <si>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</si>
  <si>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</si>
  <si>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</si>
  <si>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</si>
  <si>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</si>
  <si>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</si>
  <si>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</si>
  <si>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</si>
  <si>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</si>
  <si>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</si>
  <si>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</si>
  <si>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</si>
  <si>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</si>
  <si>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</si>
  <si>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</si>
  <si>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</si>
  <si>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</si>
  <si>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</si>
  <si>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</si>
  <si>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</si>
  <si>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</si>
  <si>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</si>
  <si>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</si>
  <si>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</si>
  <si>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</si>
  <si>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</si>
  <si>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</si>
  <si>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</si>
  <si>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</si>
  <si>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</si>
  <si>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</si>
  <si>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</si>
  <si>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</si>
  <si>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</si>
  <si>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</si>
  <si>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</si>
  <si>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</si>
  <si>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</si>
  <si>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</si>
  <si>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</si>
  <si>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</si>
  <si>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</si>
  <si>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</si>
  <si>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</si>
  <si>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</si>
  <si>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</si>
  <si>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</si>
  <si>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</si>
  <si>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</si>
  <si>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</si>
  <si>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</si>
  <si>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</si>
  <si>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</si>
  <si>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</si>
  <si>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</si>
  <si>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</si>
  <si>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</si>
  <si>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</si>
  <si>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</si>
  <si>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</si>
  <si>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</si>
  <si>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</si>
  <si>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</si>
  <si>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</si>
  <si>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</si>
  <si>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</si>
  <si>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</si>
  <si>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</si>
  <si>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</si>
  <si>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</si>
  <si>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</si>
  <si>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</si>
  <si>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</si>
  <si>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</si>
  <si>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</si>
  <si>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</si>
  <si>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</si>
  <si>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</si>
  <si>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</si>
  <si>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</si>
  <si>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</si>
  <si>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</si>
  <si>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</si>
  <si>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</si>
  <si>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</si>
  <si>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</si>
  <si>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</si>
  <si>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</si>
  <si>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</si>
  <si>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</si>
  <si>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</si>
  <si>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</si>
  <si>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</si>
  <si>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</si>
  <si>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</si>
  <si>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</si>
  <si>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</si>
  <si>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</si>
  <si>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</si>
  <si>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</si>
  <si>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</si>
  <si>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</si>
  <si>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</si>
  <si>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</si>
  <si>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</si>
  <si>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</si>
  <si>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</si>
  <si>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</si>
  <si>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</si>
  <si>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</si>
  <si>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</si>
  <si>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</si>
  <si>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</si>
  <si>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</si>
  <si>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</si>
  <si>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</si>
  <si>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</si>
  <si>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</si>
  <si>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</si>
  <si>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</si>
  <si>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</si>
  <si>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</si>
  <si>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</si>
  <si>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</si>
  <si>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</si>
  <si>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</si>
  <si>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</si>
  <si>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</si>
  <si>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</si>
  <si>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</si>
  <si>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</si>
  <si>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</si>
  <si>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</si>
  <si>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</si>
  <si>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</si>
  <si>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</si>
  <si>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</si>
  <si>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</si>
  <si>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</si>
  <si>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</si>
  <si>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</si>
  <si>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</si>
  <si>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</si>
  <si>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</si>
  <si>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</si>
  <si>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</si>
  <si>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</si>
  <si>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</si>
  <si>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</si>
  <si>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</si>
  <si>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</si>
  <si>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</si>
  <si>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</si>
  <si>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</si>
  <si>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</si>
  <si>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</si>
  <si>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</si>
  <si>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</si>
  <si>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</si>
  <si>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</si>
  <si>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</si>
  <si>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</si>
  <si>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</si>
  <si>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</si>
  <si>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</si>
  <si>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</si>
  <si>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</si>
  <si>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</si>
  <si>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</si>
  <si>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</si>
  <si>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</si>
  <si>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</si>
  <si>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</si>
  <si>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</si>
  <si>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</si>
  <si>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</si>
  <si>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</si>
  <si>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</si>
  <si>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</si>
  <si>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</si>
  <si>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</si>
  <si>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</si>
  <si>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</si>
  <si>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</si>
  <si>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</si>
  <si>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</si>
  <si>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</si>
  <si>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</si>
  <si>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</si>
  <si>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</si>
  <si>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</si>
  <si>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</si>
  <si>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</si>
  <si>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</si>
  <si>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</si>
  <si>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</si>
  <si>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</si>
  <si>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</si>
  <si>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</si>
  <si>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</si>
  <si>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</si>
  <si>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</si>
  <si>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</si>
  <si>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</si>
  <si>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</si>
  <si>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</si>
  <si>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</si>
  <si>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</si>
  <si>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</si>
  <si>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</si>
  <si>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</si>
  <si>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</si>
  <si>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</si>
  <si>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</si>
  <si>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</si>
  <si>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</si>
  <si>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</si>
  <si>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</si>
  <si>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</si>
  <si>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</si>
  <si>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</si>
  <si>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</si>
  <si>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</si>
  <si>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</si>
  <si>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</si>
  <si>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</si>
  <si>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</si>
  <si>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</si>
  <si>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</si>
  <si>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</si>
  <si>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</si>
  <si>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</si>
  <si>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</si>
  <si>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</si>
  <si>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</si>
  <si>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</si>
  <si>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</si>
  <si>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</si>
  <si>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</si>
  <si>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</si>
  <si>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</si>
  <si>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</si>
  <si>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</si>
  <si>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</si>
  <si>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</si>
  <si>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</si>
  <si>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</si>
  <si>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</si>
  <si>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</si>
  <si>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</si>
  <si>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</si>
  <si>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</si>
  <si>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</si>
  <si>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</si>
  <si>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</si>
  <si>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</si>
  <si>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</si>
  <si>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</si>
  <si>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</si>
  <si>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</si>
  <si>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</si>
  <si>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</si>
  <si>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</si>
  <si>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</si>
  <si>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</si>
  <si>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</si>
  <si>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</si>
  <si>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</si>
  <si>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</si>
  <si>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</si>
  <si>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</si>
  <si>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</si>
  <si>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</si>
  <si>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</si>
  <si>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</si>
  <si>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</si>
  <si>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</si>
  <si>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</si>
  <si>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</si>
  <si>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</si>
  <si>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</si>
  <si>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</si>
  <si>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</si>
  <si>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</si>
  <si>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</si>
  <si>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</si>
  <si>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</si>
  <si>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</si>
  <si>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</si>
  <si>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</si>
  <si>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</si>
  <si>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</si>
  <si>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</si>
  <si>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</si>
  <si>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</si>
  <si>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</si>
  <si>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</si>
  <si>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</si>
  <si>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</si>
  <si>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</si>
  <si>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</si>
  <si>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</si>
  <si>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</si>
  <si>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</si>
  <si>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</si>
  <si>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</si>
  <si>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</si>
  <si>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</si>
  <si>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</si>
  <si>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</si>
  <si>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</si>
  <si>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</si>
  <si>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</si>
  <si>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</si>
  <si>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</si>
  <si>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</si>
  <si>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</si>
  <si>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</si>
  <si>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</si>
  <si>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</si>
  <si>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</si>
  <si>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</si>
  <si>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</si>
  <si>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</si>
  <si>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</si>
  <si>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</si>
  <si>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</si>
  <si>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</si>
  <si>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</si>
  <si>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</si>
  <si>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</si>
  <si>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</si>
  <si>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</si>
  <si>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</si>
  <si>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</si>
  <si>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</si>
  <si>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</si>
  <si>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</si>
  <si>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</si>
  <si>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</si>
  <si>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</si>
  <si>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</si>
  <si>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</si>
  <si>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</si>
  <si>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</si>
  <si>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</si>
  <si>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</si>
  <si>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</si>
  <si>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</si>
  <si>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</si>
  <si>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</si>
  <si>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</si>
  <si>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</si>
  <si>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</si>
  <si>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</si>
  <si>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</si>
  <si>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</si>
  <si>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</si>
  <si>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</si>
  <si>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</si>
  <si>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</si>
  <si>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</si>
  <si>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</si>
  <si>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</si>
  <si>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</si>
  <si>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</si>
  <si>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</si>
  <si>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</si>
  <si>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</si>
  <si>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</si>
  <si>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</si>
  <si>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</si>
  <si>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</si>
  <si>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</si>
  <si>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</si>
  <si>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</si>
  <si>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</si>
  <si>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</si>
  <si>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</si>
  <si>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</si>
  <si>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</si>
  <si>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</si>
  <si>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</si>
  <si>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</si>
  <si>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</si>
  <si>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</si>
  <si>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</si>
  <si>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</si>
  <si>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</si>
  <si>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</si>
  <si>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</si>
  <si>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</si>
  <si>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</si>
  <si>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</si>
  <si>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</si>
  <si>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</si>
  <si>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</si>
  <si>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</si>
  <si>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</si>
  <si>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</si>
  <si>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</si>
  <si>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</si>
  <si>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</si>
  <si>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</si>
  <si>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</si>
  <si>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</si>
  <si>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</si>
  <si>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</si>
  <si>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</si>
  <si>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</si>
  <si>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</si>
  <si>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</si>
  <si>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</si>
  <si>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</si>
  <si>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</si>
  <si>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</si>
  <si>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</si>
  <si>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</si>
  <si>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</si>
  <si>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</si>
  <si>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</si>
  <si>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</si>
  <si>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</si>
  <si>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</si>
  <si>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</si>
  <si>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</si>
  <si>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</si>
  <si>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</si>
  <si>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</si>
  <si>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</si>
  <si>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</si>
  <si>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</si>
  <si>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</si>
  <si>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</si>
  <si>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</si>
  <si>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</si>
  <si>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</si>
  <si>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</si>
  <si>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</si>
  <si>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</si>
  <si>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</si>
  <si>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</si>
  <si>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</si>
  <si>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</si>
  <si>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</si>
  <si>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</si>
  <si>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</si>
  <si>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</si>
  <si>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</si>
  <si>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</si>
  <si>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</si>
  <si>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</si>
  <si>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</si>
  <si>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</si>
  <si>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</si>
  <si>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</si>
  <si>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</si>
  <si>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</si>
  <si>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</si>
  <si>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</si>
  <si>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</si>
  <si>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</si>
  <si>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</si>
  <si>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</si>
  <si>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</si>
  <si>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</si>
  <si>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</si>
  <si>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</si>
  <si>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</si>
  <si>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</si>
  <si>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</si>
  <si>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</si>
  <si>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</si>
  <si>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</si>
  <si>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</si>
  <si>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</si>
  <si>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</si>
  <si>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</si>
  <si>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</si>
  <si>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</si>
  <si>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</si>
  <si>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</si>
  <si>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</si>
  <si>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</si>
  <si>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</si>
  <si>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</si>
  <si>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</si>
  <si>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</si>
  <si>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</si>
  <si>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</si>
  <si>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</si>
  <si>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</si>
  <si>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</si>
  <si>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</si>
  <si>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</si>
  <si>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</si>
  <si>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</si>
  <si>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</si>
  <si>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</si>
  <si>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</si>
  <si>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</si>
  <si>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</si>
  <si>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</si>
  <si>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</si>
  <si>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</si>
  <si>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</si>
  <si>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</si>
  <si>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</si>
  <si>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</si>
  <si>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</si>
  <si>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</si>
  <si>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</si>
  <si>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</si>
  <si>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</si>
  <si>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</si>
  <si>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</si>
  <si>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</si>
  <si>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</si>
  <si>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</si>
  <si>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</si>
  <si>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</si>
  <si>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</si>
  <si>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</si>
  <si>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</si>
  <si>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</si>
  <si>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</si>
  <si>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</si>
  <si>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</si>
  <si>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</si>
  <si>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</si>
  <si>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</si>
  <si>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</si>
  <si>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</si>
  <si>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</si>
  <si>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</si>
  <si>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</si>
  <si>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</si>
  <si>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</si>
  <si>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</si>
  <si>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</si>
  <si>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</si>
  <si>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</si>
  <si>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</si>
  <si>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</si>
  <si>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</si>
  <si>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</si>
  <si>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</si>
  <si>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</si>
  <si>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</si>
  <si>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</si>
  <si>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</si>
  <si>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</si>
  <si>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</si>
  <si>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</si>
  <si>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</si>
  <si>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</si>
  <si>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</si>
  <si>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</si>
  <si>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</si>
  <si>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</si>
  <si>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</si>
  <si>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</si>
  <si>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</si>
  <si>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</si>
  <si>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</si>
  <si>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</si>
  <si>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</si>
  <si>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</si>
  <si>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</si>
  <si>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</si>
  <si>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</si>
  <si>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</si>
  <si>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</si>
  <si>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</si>
  <si>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</si>
  <si>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</si>
  <si>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</si>
  <si>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</si>
  <si>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</si>
  <si>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</si>
  <si>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</si>
  <si>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</si>
  <si>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</si>
  <si>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</si>
  <si>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</si>
  <si>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</si>
  <si>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</si>
  <si>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</si>
  <si>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</si>
  <si>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</si>
  <si>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</si>
  <si>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</si>
  <si>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</si>
  <si>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</si>
  <si>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</si>
  <si>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</si>
  <si>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</si>
  <si>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</si>
  <si>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</si>
  <si>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</si>
  <si>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</si>
  <si>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</si>
  <si>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</si>
  <si>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</si>
  <si>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</si>
  <si>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</si>
  <si>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</si>
  <si>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</si>
  <si>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</si>
  <si>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</si>
  <si>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</si>
  <si>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</si>
  <si>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</si>
  <si>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</si>
  <si>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</si>
  <si>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</si>
  <si>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</si>
  <si>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</si>
  <si>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</si>
  <si>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</si>
  <si>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</si>
  <si>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</si>
  <si>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</si>
  <si>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</si>
  <si>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</si>
  <si>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</si>
  <si>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</si>
  <si>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</si>
  <si>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</si>
  <si>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</si>
  <si>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</si>
  <si>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</si>
  <si>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</si>
  <si>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</si>
  <si>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</si>
  <si>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</si>
  <si>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</si>
  <si>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</si>
  <si>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</si>
  <si>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</si>
  <si>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</si>
  <si>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</si>
  <si>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</si>
  <si>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</si>
  <si>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</si>
  <si>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</si>
  <si>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</si>
  <si>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</si>
  <si>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</si>
  <si>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</si>
  <si>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</si>
  <si>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</si>
  <si>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</si>
  <si>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</si>
  <si>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</si>
  <si>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</si>
  <si>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</si>
  <si>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</si>
  <si>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</si>
  <si>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</si>
  <si>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</si>
  <si>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</si>
  <si>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</si>
  <si>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</si>
  <si>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</si>
  <si>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</si>
  <si>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</si>
  <si>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</si>
  <si>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</si>
  <si>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</si>
  <si>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</si>
  <si>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</si>
  <si>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</si>
  <si>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</si>
  <si>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</si>
  <si>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</si>
  <si>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</si>
  <si>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</si>
  <si>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</si>
  <si>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</si>
  <si>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</si>
  <si>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</si>
  <si>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</si>
  <si>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</si>
  <si>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</si>
  <si>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</si>
  <si>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</si>
  <si>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</si>
  <si>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</si>
  <si>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</si>
  <si>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</si>
  <si>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</si>
  <si>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</si>
  <si>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</si>
  <si>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</si>
  <si>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</si>
  <si>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</si>
  <si>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</si>
  <si>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</si>
  <si>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</si>
  <si>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</si>
  <si>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</si>
  <si>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</si>
  <si>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</si>
  <si>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</si>
  <si>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</si>
  <si>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</si>
  <si>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</si>
  <si>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</si>
  <si>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</si>
  <si>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</si>
  <si>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</si>
  <si>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</si>
  <si>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</si>
  <si>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</si>
  <si>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</si>
  <si>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</si>
  <si>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</si>
  <si>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</si>
  <si>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</si>
  <si>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</si>
  <si>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</si>
  <si>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</si>
  <si>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</si>
  <si>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</si>
  <si>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</si>
  <si>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</si>
  <si>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</si>
  <si>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</si>
  <si>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</si>
  <si>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</si>
  <si>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</si>
  <si>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</si>
  <si>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</si>
  <si>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</si>
  <si>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</si>
  <si>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</si>
  <si>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</si>
  <si>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</si>
  <si>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</si>
  <si>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</si>
  <si>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</si>
  <si>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</si>
  <si>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</si>
  <si>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</si>
  <si>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</si>
  <si>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</si>
  <si>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</si>
  <si>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</si>
  <si>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</si>
  <si>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</si>
  <si>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</si>
  <si>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</si>
  <si>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</si>
  <si>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</si>
  <si>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</si>
  <si>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</si>
  <si>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</si>
  <si>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</si>
  <si>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</si>
  <si>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</si>
  <si>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</si>
  <si>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</si>
  <si>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</si>
  <si>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</si>
  <si>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</si>
  <si>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</si>
  <si>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</si>
  <si>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</si>
  <si>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</si>
  <si>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</si>
  <si>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</si>
  <si>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</si>
  <si>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</si>
  <si>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</si>
  <si>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</si>
  <si>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</si>
  <si>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</si>
  <si>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</si>
  <si>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</si>
  <si>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</si>
  <si>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</si>
  <si>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</si>
  <si>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</si>
  <si>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</si>
  <si>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</si>
  <si>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</si>
  <si>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</si>
  <si>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</si>
  <si>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</si>
  <si>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</si>
  <si>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</si>
  <si>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</si>
  <si>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</si>
  <si>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</si>
  <si>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</si>
  <si>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</si>
  <si>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</si>
  <si>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</si>
  <si>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</si>
  <si>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</si>
  <si>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</si>
  <si>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</si>
  <si>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</si>
  <si>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</si>
  <si>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</si>
  <si>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</si>
  <si>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</si>
  <si>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</si>
  <si>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</si>
  <si>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</si>
  <si>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</si>
  <si>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</si>
  <si>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</si>
  <si>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</si>
  <si>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</si>
  <si>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</si>
  <si>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</si>
  <si>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</si>
  <si>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</si>
  <si>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</si>
  <si>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</si>
  <si>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</si>
  <si>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</si>
  <si>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</si>
  <si>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</si>
  <si>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</si>
  <si>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</si>
  <si>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</si>
  <si>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</si>
  <si>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</si>
  <si>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</si>
  <si>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</si>
  <si>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</si>
  <si>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</si>
  <si>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</si>
  <si>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</si>
  <si>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</si>
  <si>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</si>
  <si>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</si>
  <si>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</si>
  <si>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</si>
  <si>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</si>
  <si>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</si>
  <si>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</si>
  <si>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</si>
  <si>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</si>
  <si>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</si>
  <si>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</si>
  <si>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</si>
  <si>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</si>
  <si>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</si>
  <si>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</si>
  <si>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</si>
  <si>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</si>
  <si>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</si>
  <si>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</si>
  <si>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</si>
  <si>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</si>
  <si>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</si>
  <si>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</si>
  <si>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</si>
  <si>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</si>
  <si>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</si>
  <si>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</si>
  <si>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</si>
  <si>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</si>
  <si>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</si>
  <si>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</si>
  <si>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</si>
  <si>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</si>
  <si>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</si>
  <si>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</si>
  <si>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</si>
  <si>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</si>
  <si>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</si>
  <si>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</si>
  <si>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</si>
  <si>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</si>
  <si>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</si>
  <si>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</si>
  <si>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</si>
  <si>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</si>
  <si>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</si>
  <si>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</si>
  <si>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</si>
  <si>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</si>
  <si>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</si>
  <si>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</si>
  <si>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</si>
  <si>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</si>
  <si>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</si>
  <si>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</si>
  <si>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</si>
  <si>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</si>
  <si>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</si>
  <si>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</si>
  <si>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</si>
  <si>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</si>
  <si>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</si>
  <si>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</si>
  <si>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</si>
  <si>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</si>
  <si>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</si>
  <si>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</si>
  <si>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</si>
  <si>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</si>
  <si>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</si>
  <si>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</si>
  <si>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</si>
  <si>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</si>
  <si>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</si>
  <si>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</si>
  <si>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</si>
  <si>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</si>
  <si>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</si>
  <si>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</si>
  <si>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</si>
  <si>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</si>
  <si>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</si>
  <si>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</si>
  <si>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</si>
  <si>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</si>
  <si>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</si>
  <si>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</si>
  <si>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</si>
  <si>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</si>
  <si>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</si>
  <si>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</si>
  <si>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</si>
  <si>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</si>
  <si>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</si>
  <si>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</si>
  <si>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</si>
  <si>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</si>
  <si>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</si>
  <si>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</si>
  <si>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</si>
  <si>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</si>
  <si>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</si>
  <si>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</si>
  <si>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</si>
  <si>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</si>
  <si>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</si>
  <si>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</si>
  <si>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</si>
  <si>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</si>
  <si>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</si>
  <si>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</si>
  <si>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</si>
  <si>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</si>
  <si>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</si>
  <si>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</si>
  <si>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</si>
  <si>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</si>
  <si>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</si>
  <si>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</si>
  <si>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</si>
  <si>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</si>
  <si>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</si>
  <si>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</si>
  <si>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</si>
  <si>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</si>
  <si>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</si>
  <si>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</si>
  <si>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</si>
  <si>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</si>
  <si>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</si>
  <si>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</si>
  <si>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</si>
  <si>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</si>
  <si>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</si>
  <si>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</si>
  <si>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</si>
  <si>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</si>
  <si>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</si>
  <si>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</si>
  <si>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</si>
  <si>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</si>
  <si>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</si>
  <si>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</si>
  <si>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</si>
  <si>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</si>
  <si>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</si>
  <si>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</si>
  <si>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</si>
  <si>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</si>
  <si>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</si>
  <si>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</si>
  <si>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</si>
  <si>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</si>
  <si>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</si>
  <si>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</si>
  <si>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</si>
  <si>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</si>
  <si>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</si>
  <si>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</si>
  <si>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</si>
  <si>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</si>
  <si>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</si>
  <si>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</si>
  <si>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</si>
  <si>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</si>
  <si>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</si>
  <si>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</si>
  <si>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</si>
  <si>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</si>
  <si>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</si>
  <si>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</si>
  <si>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</si>
  <si>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</si>
  <si>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</si>
  <si>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</si>
  <si>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</si>
  <si>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</si>
  <si>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</si>
  <si>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</si>
  <si>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</si>
  <si>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</si>
  <si>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</si>
  <si>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</si>
  <si>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</si>
  <si>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</si>
  <si>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</si>
  <si>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</si>
  <si>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</si>
  <si>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</si>
  <si>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</si>
  <si>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</si>
  <si>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</si>
  <si>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</si>
  <si>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</si>
  <si>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</si>
  <si>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</si>
  <si>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</si>
  <si>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</si>
  <si>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</si>
  <si>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</si>
  <si>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</si>
  <si>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</si>
  <si>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</si>
  <si>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</si>
  <si>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</si>
  <si>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</si>
  <si>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</si>
  <si>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</si>
  <si>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</si>
  <si>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</si>
  <si>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</si>
  <si>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</si>
  <si>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</si>
  <si>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</si>
  <si>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</si>
  <si>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</si>
  <si>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</si>
  <si>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</si>
  <si>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</si>
  <si>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</si>
  <si>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</si>
  <si>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</si>
  <si>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</si>
  <si>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</si>
  <si>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</si>
  <si>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</si>
  <si>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</si>
  <si>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</si>
  <si>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</si>
  <si>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</si>
  <si>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</si>
  <si>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</si>
  <si>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</si>
  <si>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</si>
  <si>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</si>
  <si>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</si>
  <si>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</si>
  <si>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</si>
  <si>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</si>
  <si>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</si>
  <si>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</si>
  <si>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</si>
  <si>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</si>
  <si>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</si>
  <si>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</si>
  <si>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</si>
  <si>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</si>
  <si>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</si>
  <si>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</si>
  <si>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</si>
  <si>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</si>
  <si>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</si>
  <si>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</si>
  <si>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</si>
  <si>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</si>
  <si>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</si>
  <si>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</si>
  <si>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</si>
  <si>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</si>
  <si>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</si>
  <si>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</si>
  <si>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</si>
  <si>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</si>
  <si>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</si>
  <si>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</si>
  <si>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</si>
  <si>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</si>
  <si>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</si>
  <si>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</si>
  <si>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</si>
  <si>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</si>
  <si>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</si>
  <si>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</si>
  <si>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</si>
  <si>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</si>
  <si>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</si>
  <si>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</si>
  <si>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</si>
  <si>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</si>
  <si>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</si>
  <si>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</si>
  <si>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</si>
  <si>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</si>
  <si>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</si>
  <si>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</si>
  <si>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</si>
  <si>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</si>
  <si>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</si>
  <si>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</si>
  <si>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</si>
  <si>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</si>
  <si>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</si>
  <si>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</si>
  <si>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</si>
  <si>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</si>
  <si>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</si>
  <si>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</si>
  <si>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</si>
  <si>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</si>
  <si>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</si>
  <si>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</si>
  <si>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</si>
  <si>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</si>
  <si>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</si>
  <si>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</si>
  <si>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</si>
  <si>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</si>
  <si>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</si>
  <si>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</si>
  <si>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</si>
  <si>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</si>
  <si>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</si>
  <si>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</si>
  <si>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</si>
  <si>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</si>
  <si>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</si>
  <si>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</si>
  <si>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</si>
  <si>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</si>
  <si>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</si>
  <si>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</si>
  <si>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</si>
  <si>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</si>
  <si>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</si>
  <si>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</si>
  <si>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</si>
  <si>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</si>
  <si>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</si>
  <si>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</si>
  <si>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</si>
  <si>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</si>
  <si>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</si>
  <si>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</si>
  <si>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</si>
  <si>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</si>
  <si>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</si>
  <si>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</si>
  <si>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</si>
  <si>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</si>
  <si>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</si>
  <si>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</si>
  <si>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</si>
  <si>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</si>
  <si>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</si>
  <si>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</si>
  <si>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</si>
  <si>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</si>
  <si>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</si>
  <si>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</si>
  <si>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</si>
  <si>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</si>
  <si>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</si>
  <si>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</si>
  <si>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</si>
  <si>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</si>
  <si>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</si>
  <si>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</si>
  <si>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</si>
  <si>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</si>
  <si>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</si>
  <si>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</si>
  <si>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</si>
  <si>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</si>
  <si>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</si>
  <si>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</si>
  <si>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</si>
  <si>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</si>
  <si>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</si>
  <si>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</si>
  <si>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</si>
  <si>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</si>
  <si>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</si>
  <si>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</si>
  <si>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</si>
  <si>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</si>
  <si>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</si>
  <si>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</si>
  <si>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</si>
  <si>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</si>
  <si>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</si>
  <si>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</si>
  <si>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</si>
  <si>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</si>
  <si>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</si>
  <si>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</si>
  <si>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</si>
  <si>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</si>
  <si>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</si>
  <si>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</si>
  <si>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</si>
  <si>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</si>
  <si>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</si>
  <si>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</si>
  <si>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</si>
  <si>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</si>
  <si>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</si>
  <si>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</si>
  <si>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</si>
  <si>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</si>
  <si>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</si>
  <si>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</si>
  <si>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</si>
  <si>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</si>
  <si>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</si>
  <si>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</si>
  <si>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</si>
  <si>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</si>
  <si>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</si>
  <si>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</si>
  <si>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</si>
  <si>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</si>
  <si>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</si>
  <si>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</si>
  <si>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</si>
  <si>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</si>
  <si>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</si>
  <si>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</si>
  <si>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</si>
  <si>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</si>
  <si>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</si>
  <si>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</si>
  <si>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</si>
  <si>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</si>
  <si>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</si>
  <si>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</si>
  <si>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</si>
  <si>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</si>
  <si>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</si>
  <si>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</si>
  <si>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</si>
  <si>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</si>
  <si>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</si>
  <si>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</si>
  <si>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</si>
  <si>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</si>
  <si>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</si>
  <si>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</si>
  <si>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</si>
  <si>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</si>
  <si>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</si>
  <si>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</si>
  <si>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</si>
  <si>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</si>
  <si>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</si>
  <si>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</si>
  <si>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</si>
  <si>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</si>
  <si>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</si>
  <si>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</si>
  <si>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</si>
  <si>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</si>
  <si>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</si>
  <si>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</si>
  <si>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</si>
  <si>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</si>
  <si>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</si>
  <si>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</si>
  <si>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</si>
  <si>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</si>
  <si>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</si>
  <si>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</si>
  <si>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</si>
  <si>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</si>
  <si>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</si>
  <si>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</si>
  <si>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</si>
  <si>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</si>
  <si>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</si>
  <si>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</si>
  <si>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</si>
  <si>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</si>
  <si>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</si>
  <si>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</si>
  <si>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</si>
  <si>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</si>
  <si>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</si>
  <si>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</si>
  <si>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</si>
  <si>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</si>
  <si>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</si>
  <si>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</si>
  <si>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</si>
  <si>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</si>
  <si>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</si>
  <si>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</si>
  <si>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</si>
  <si>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</si>
  <si>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</si>
  <si>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</si>
  <si>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</si>
  <si>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</si>
  <si>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</si>
  <si>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</si>
  <si>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</si>
  <si>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</si>
  <si>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</si>
  <si>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</si>
  <si>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</si>
  <si>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</si>
  <si>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</si>
  <si>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</si>
  <si>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</si>
  <si>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</si>
  <si>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</si>
  <si>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</si>
  <si>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</si>
  <si>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</si>
  <si>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</si>
  <si>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</si>
  <si>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</si>
  <si>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</si>
  <si>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</si>
  <si>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</si>
  <si>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</si>
  <si>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</si>
  <si>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</si>
  <si>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</si>
  <si>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</si>
  <si>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</si>
  <si>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</si>
  <si>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</si>
  <si>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</si>
  <si>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</si>
  <si>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</si>
  <si>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</si>
  <si>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</si>
  <si>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</si>
  <si>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</si>
  <si>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</si>
  <si>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</si>
  <si>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</si>
  <si>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</si>
  <si>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</si>
  <si>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</si>
  <si>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</si>
  <si>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</si>
  <si>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</si>
  <si>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</si>
  <si>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</si>
  <si>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</si>
  <si>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</si>
  <si>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</si>
  <si>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</si>
  <si>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</si>
  <si>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</si>
  <si>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</si>
  <si>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</si>
  <si>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</si>
  <si>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</si>
  <si>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</si>
  <si>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</si>
  <si>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</si>
  <si>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</si>
  <si>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</si>
  <si>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</si>
  <si>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</si>
  <si>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</si>
  <si>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</si>
  <si>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</si>
  <si>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</si>
  <si>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</si>
  <si>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</si>
  <si>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</si>
  <si>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</si>
  <si>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</si>
  <si>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</si>
  <si>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</si>
  <si>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</si>
  <si>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</si>
  <si>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</si>
  <si>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</si>
  <si>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</si>
  <si>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</si>
  <si>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</si>
  <si>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</si>
  <si>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</si>
  <si>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</si>
  <si>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</si>
  <si>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</si>
  <si>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</si>
  <si>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</si>
  <si>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</si>
  <si>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</si>
  <si>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</si>
  <si>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</si>
  <si>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</si>
  <si>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</si>
  <si>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</si>
  <si>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</si>
  <si>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</si>
  <si>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</si>
  <si>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</si>
  <si>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</si>
  <si>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</si>
  <si>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</si>
  <si>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</si>
  <si>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</si>
  <si>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</si>
  <si>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</si>
  <si>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</si>
  <si>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</si>
  <si>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</si>
  <si>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</si>
  <si>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</si>
  <si>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</si>
  <si>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</si>
  <si>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</si>
  <si>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</si>
  <si>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</si>
  <si>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</si>
  <si>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</si>
  <si>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</si>
  <si>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</si>
  <si>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</si>
  <si>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</si>
  <si>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</si>
  <si>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</si>
  <si>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</si>
  <si>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</si>
  <si>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</si>
  <si>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</si>
  <si>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</si>
  <si>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</si>
  <si>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</si>
  <si>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</si>
  <si>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</si>
  <si>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</si>
  <si>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</si>
  <si>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</si>
  <si>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</si>
  <si>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</si>
  <si>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</si>
  <si>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</si>
  <si>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</si>
  <si>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</si>
  <si>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</si>
  <si>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</si>
  <si>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</si>
  <si>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</si>
  <si>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</si>
  <si>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</si>
  <si>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</si>
  <si>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</si>
  <si>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</si>
  <si>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</si>
  <si>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</si>
  <si>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</si>
  <si>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</si>
  <si>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</si>
  <si>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</si>
  <si>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</si>
  <si>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</si>
  <si>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</si>
  <si>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</si>
  <si>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</si>
  <si>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</si>
  <si>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</si>
  <si>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</si>
  <si>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</si>
  <si>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</si>
  <si>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</si>
  <si>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</si>
  <si>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</si>
  <si>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</si>
  <si>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</si>
  <si>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</si>
  <si>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</si>
  <si>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</si>
  <si>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</si>
  <si>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</si>
  <si>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</si>
  <si>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</si>
  <si>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</si>
  <si>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</si>
  <si>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</si>
  <si>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</si>
  <si>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</si>
  <si>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</si>
  <si>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</si>
  <si>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</si>
  <si>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</si>
  <si>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</si>
  <si>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</si>
  <si>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</si>
  <si>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</si>
  <si>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</si>
  <si>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</si>
  <si>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</si>
  <si>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</si>
  <si>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</si>
  <si>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</si>
  <si>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</si>
  <si>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</si>
  <si>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</si>
  <si>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</si>
  <si>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</si>
  <si>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</si>
  <si>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</si>
  <si>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</si>
  <si>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</si>
  <si>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</si>
  <si>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</si>
  <si>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</si>
  <si>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</si>
  <si>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</si>
  <si>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</si>
  <si>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</si>
  <si>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</si>
  <si>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</si>
  <si>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</si>
  <si>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</si>
  <si>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</si>
  <si>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</si>
  <si>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</si>
  <si>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</si>
  <si>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</si>
  <si>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</si>
  <si>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</si>
  <si>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</si>
  <si>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</si>
  <si>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</si>
  <si>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</si>
  <si>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</si>
  <si>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</si>
  <si>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</si>
  <si>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</si>
  <si>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</si>
  <si>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</si>
  <si>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</si>
  <si>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</si>
  <si>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</si>
  <si>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</si>
  <si>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</si>
  <si>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</si>
  <si>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</si>
  <si>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</si>
  <si>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</si>
  <si>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</si>
  <si>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</si>
  <si>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</si>
  <si>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</si>
  <si>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</si>
  <si>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</si>
  <si>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</si>
  <si>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</si>
  <si>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</si>
  <si>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</si>
  <si>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</si>
  <si>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</si>
  <si>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</si>
  <si>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</si>
  <si>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</si>
  <si>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</si>
  <si>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</si>
  <si>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</si>
  <si>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</si>
  <si>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</si>
  <si>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</si>
  <si>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</si>
  <si>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</si>
  <si>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</si>
  <si>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</si>
  <si>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</si>
  <si>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</si>
  <si>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</si>
  <si>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</si>
  <si>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</si>
  <si>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</si>
  <si>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</si>
  <si>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</si>
  <si>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</si>
  <si>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</si>
  <si>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</si>
  <si>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</si>
  <si>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</si>
  <si>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</si>
  <si>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</si>
  <si>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</si>
  <si>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</si>
  <si>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</si>
  <si>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</si>
  <si>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</si>
  <si>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</si>
  <si>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</si>
  <si>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</si>
  <si>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</si>
  <si>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</si>
  <si>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</si>
  <si>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</si>
  <si>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</si>
  <si>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</si>
  <si>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</si>
  <si>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</si>
  <si>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</si>
  <si>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</si>
  <si>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</si>
  <si>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</si>
  <si>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</si>
  <si>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</si>
  <si>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</si>
  <si>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</si>
  <si>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</si>
  <si>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</si>
  <si>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</si>
  <si>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</si>
  <si>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</si>
  <si>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</si>
  <si>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</si>
  <si>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</si>
  <si>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</si>
  <si>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</si>
  <si>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</si>
  <si>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</si>
  <si>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</si>
  <si>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</si>
  <si>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</si>
  <si>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</si>
  <si>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</si>
  <si>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</si>
  <si>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</si>
  <si>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</si>
  <si>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</si>
  <si>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</si>
  <si>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</si>
  <si>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</si>
  <si>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</si>
  <si>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</si>
  <si>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</si>
  <si>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</si>
  <si>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</si>
  <si>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</si>
  <si>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</si>
  <si>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</si>
  <si>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</si>
  <si>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</si>
  <si>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</si>
  <si>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</si>
  <si>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</si>
  <si>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</si>
  <si>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</si>
  <si>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</si>
  <si>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</si>
  <si>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</si>
  <si>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</si>
  <si>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</si>
  <si>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</si>
  <si>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</si>
  <si>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</si>
  <si>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</si>
  <si>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</si>
  <si>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</si>
  <si>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</si>
  <si>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</si>
  <si>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</si>
  <si>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</si>
  <si>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</si>
  <si>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</si>
  <si>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</si>
  <si>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</si>
  <si>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</si>
  <si>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</si>
  <si>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</si>
  <si>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</si>
  <si>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</si>
  <si>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</si>
  <si>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</si>
  <si>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</si>
  <si>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</si>
  <si>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</si>
  <si>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</si>
  <si>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</si>
  <si>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</si>
  <si>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</si>
  <si>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</si>
  <si>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</si>
  <si>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</si>
  <si>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</si>
  <si>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</si>
  <si>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</si>
  <si>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</si>
  <si>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</si>
  <si>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</si>
  <si>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</si>
  <si>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</si>
  <si>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</si>
  <si>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</si>
  <si>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</si>
  <si>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</si>
  <si>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</si>
  <si>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</si>
  <si>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</si>
  <si>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</si>
  <si>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</si>
  <si>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</si>
  <si>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</si>
  <si>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</si>
  <si>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</si>
  <si>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</si>
  <si>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</si>
  <si>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</si>
  <si>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</si>
  <si>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</si>
  <si>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</si>
  <si>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</si>
  <si>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</si>
  <si>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</si>
  <si>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</si>
  <si>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</si>
  <si>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</si>
  <si>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</si>
  <si>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</si>
  <si>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</si>
  <si>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</si>
  <si>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</si>
  <si>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</si>
  <si>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</si>
  <si>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</si>
  <si>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</si>
  <si>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</si>
  <si>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</si>
  <si>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</si>
  <si>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</si>
  <si>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</si>
  <si>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</si>
  <si>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</si>
  <si>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</si>
  <si>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</si>
  <si>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</si>
  <si>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</si>
  <si>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</si>
  <si>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</si>
  <si>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</si>
  <si>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</si>
  <si>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</si>
  <si>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</si>
  <si>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</si>
  <si>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</si>
  <si>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</si>
  <si>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</si>
  <si>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</si>
  <si>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</si>
  <si>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</si>
  <si>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</si>
  <si>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</si>
  <si>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</si>
  <si>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</si>
  <si>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</si>
  <si>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</si>
  <si>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</si>
  <si>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</si>
  <si>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</si>
  <si>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</si>
  <si>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</si>
  <si>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</si>
  <si>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</si>
  <si>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</si>
  <si>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</si>
  <si>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</si>
  <si>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</si>
  <si>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</si>
  <si>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</si>
  <si>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</si>
  <si>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</si>
  <si>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</si>
  <si>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</si>
  <si>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</si>
  <si>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</si>
  <si>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</si>
  <si>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</si>
  <si>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</si>
  <si>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</si>
  <si>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</si>
  <si>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</si>
  <si>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</si>
  <si>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</si>
  <si>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</si>
  <si>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</si>
  <si>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</si>
  <si>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</si>
  <si>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</si>
  <si>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</si>
  <si>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</si>
  <si>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</si>
  <si>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</si>
  <si>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</si>
  <si>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</si>
  <si>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</si>
  <si>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</si>
  <si>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</si>
  <si>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</si>
  <si>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</si>
  <si>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</si>
  <si>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</si>
  <si>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</si>
  <si>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</si>
  <si>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</si>
  <si>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</si>
  <si>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</si>
  <si>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</si>
  <si>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</si>
  <si>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</si>
  <si>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</si>
  <si>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</si>
  <si>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</si>
  <si>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</si>
  <si>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</si>
  <si>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</si>
  <si>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</si>
  <si>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</si>
  <si>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</si>
  <si>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</si>
  <si>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</si>
  <si>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</si>
  <si>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</si>
  <si>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</si>
  <si>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</si>
  <si>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</si>
  <si>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</si>
  <si>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</si>
  <si>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</si>
  <si>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</si>
  <si>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</si>
  <si>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</si>
  <si>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</si>
  <si>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</si>
  <si>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</si>
  <si>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</si>
  <si>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</si>
  <si>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</si>
  <si>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</si>
  <si>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</si>
  <si>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</si>
  <si>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</si>
  <si>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</si>
  <si>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</si>
  <si>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</si>
  <si>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</si>
  <si>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</si>
  <si>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</si>
  <si>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</si>
  <si>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</si>
  <si>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</si>
  <si>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</si>
  <si>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</si>
  <si>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</si>
  <si>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</si>
  <si>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</si>
  <si>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</si>
  <si>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</si>
  <si>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</si>
  <si>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</si>
  <si>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</si>
  <si>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</si>
  <si>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</si>
  <si>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</si>
  <si>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</si>
  <si>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</si>
  <si>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</si>
  <si>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</si>
  <si>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</si>
  <si>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</si>
  <si>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</si>
  <si>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</si>
  <si>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</si>
  <si>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</si>
  <si>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</si>
  <si>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</si>
  <si>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</si>
  <si>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</si>
  <si>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</si>
  <si>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</si>
  <si>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</si>
  <si>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</si>
  <si>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</si>
  <si>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</si>
  <si>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</si>
  <si>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</si>
  <si>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</si>
  <si>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</si>
  <si>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</si>
  <si>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</si>
  <si>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</si>
  <si>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</si>
  <si>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</si>
  <si>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</si>
  <si>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</si>
  <si>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</si>
  <si>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</si>
  <si>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</si>
  <si>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</si>
  <si>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</si>
  <si>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</si>
  <si>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</si>
  <si>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</si>
  <si>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</si>
  <si>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</si>
  <si>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</si>
  <si>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</si>
  <si>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</si>
  <si>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</si>
  <si>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</si>
  <si>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</si>
  <si>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</si>
  <si>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</si>
  <si>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</si>
  <si>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</si>
  <si>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</si>
  <si>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</si>
  <si>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</si>
  <si>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</si>
  <si>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</si>
  <si>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</si>
  <si>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</si>
  <si>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</si>
  <si>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</si>
  <si>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</si>
  <si>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</si>
  <si>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</si>
  <si>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</si>
  <si>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</si>
  <si>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</si>
  <si>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</si>
  <si>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</si>
  <si>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</si>
  <si>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</si>
  <si>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</si>
  <si>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</si>
  <si>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</si>
  <si>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</si>
  <si>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</si>
  <si>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</si>
  <si>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</si>
  <si>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</si>
  <si>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</si>
  <si>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</si>
  <si>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</si>
  <si>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</si>
  <si>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</si>
  <si>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</si>
  <si>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</si>
  <si>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</si>
  <si>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</si>
  <si>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</si>
  <si>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</si>
  <si>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</si>
  <si>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</si>
  <si>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</si>
  <si>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</si>
  <si>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</si>
  <si>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</si>
  <si>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</si>
  <si>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</si>
  <si>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</si>
  <si>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</si>
  <si>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</si>
  <si>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</si>
  <si>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</si>
  <si>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</si>
  <si>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</si>
  <si>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</si>
  <si>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</si>
  <si>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</si>
  <si>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</si>
  <si>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</si>
  <si>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</si>
  <si>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</si>
  <si>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</si>
  <si>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</si>
  <si>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</si>
  <si>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</si>
  <si>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</si>
  <si>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</si>
  <si>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</si>
  <si>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</si>
  <si>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</si>
  <si>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</si>
  <si>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</si>
  <si>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</si>
  <si>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</si>
  <si>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</si>
  <si>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</si>
  <si>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</si>
  <si>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</si>
  <si>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</si>
  <si>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</si>
  <si>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</si>
  <si>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</si>
  <si>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</si>
  <si>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</si>
  <si>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</si>
  <si>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</si>
  <si>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</si>
  <si>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</si>
  <si>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</si>
  <si>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</si>
  <si>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</si>
  <si>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</si>
  <si>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</si>
  <si>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</si>
  <si>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</si>
  <si>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</si>
  <si>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</si>
  <si>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</si>
  <si>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</si>
  <si>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</si>
  <si>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</si>
  <si>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</si>
  <si>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</si>
  <si>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</si>
  <si>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</si>
  <si>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</si>
  <si>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</si>
  <si>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</si>
  <si>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</si>
  <si>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</si>
  <si>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</si>
  <si>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</si>
  <si>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</si>
  <si>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</si>
  <si>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</si>
  <si>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</si>
  <si>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</si>
  <si>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</si>
  <si>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</si>
  <si>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</si>
  <si>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</si>
  <si>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</si>
  <si>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</si>
  <si>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</si>
  <si>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</si>
  <si>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</si>
  <si>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</si>
  <si>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</si>
  <si>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</si>
  <si>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</si>
  <si>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</si>
  <si>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</si>
  <si>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</si>
  <si>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</si>
  <si>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</si>
  <si>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</si>
  <si>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</si>
  <si>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</si>
  <si>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</si>
  <si>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</si>
  <si>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</si>
  <si>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</si>
  <si>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</si>
  <si>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</si>
  <si>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</si>
  <si>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</si>
  <si>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</si>
  <si>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</si>
  <si>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</si>
  <si>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</si>
  <si>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</si>
  <si>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</si>
  <si>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</si>
  <si>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</si>
  <si>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</si>
  <si>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</si>
  <si>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</si>
  <si>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</si>
  <si>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</si>
  <si>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</si>
  <si>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</si>
  <si>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</si>
  <si>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</si>
  <si>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</si>
  <si>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</si>
  <si>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</si>
  <si>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</si>
  <si>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</si>
  <si>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</si>
  <si>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</si>
  <si>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</si>
  <si>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</si>
  <si>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</si>
  <si>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</si>
  <si>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</si>
  <si>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</si>
  <si>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</si>
  <si>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</si>
  <si>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</si>
  <si>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</si>
  <si>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</si>
  <si>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</si>
  <si>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</si>
  <si>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</si>
  <si>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</si>
  <si>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</si>
  <si>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</si>
  <si>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</si>
  <si>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</si>
  <si>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</si>
  <si>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</si>
  <si>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</si>
  <si>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</si>
  <si>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</si>
  <si>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</si>
  <si>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</si>
  <si>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</si>
  <si>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</si>
  <si>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</si>
  <si>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</si>
  <si>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</si>
  <si>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</si>
  <si>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</si>
  <si>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</si>
  <si>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</si>
  <si>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</si>
  <si>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</si>
  <si>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</si>
  <si>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</si>
  <si>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</si>
  <si>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</si>
  <si>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</si>
  <si>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</si>
  <si>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</si>
  <si>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</si>
  <si>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</si>
  <si>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</si>
  <si>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</si>
  <si>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</si>
  <si>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</si>
  <si>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</si>
  <si>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</si>
  <si>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</si>
  <si>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</si>
  <si>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</si>
  <si>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</si>
  <si>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</si>
  <si>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</si>
  <si>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</si>
  <si>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</si>
  <si>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</si>
  <si>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</si>
  <si>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</si>
  <si>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</si>
  <si>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</si>
  <si>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</si>
  <si>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</si>
  <si>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</si>
  <si>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</si>
  <si>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</si>
  <si>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</si>
  <si>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</si>
  <si>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</si>
  <si>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</si>
  <si>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</si>
  <si>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</si>
  <si>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</si>
  <si>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</si>
  <si>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</si>
  <si>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</si>
  <si>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</si>
  <si>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</si>
  <si>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</si>
  <si>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</si>
  <si>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</si>
  <si>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</si>
  <si>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</si>
  <si>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</si>
  <si>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</si>
  <si>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</si>
  <si>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</si>
  <si>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</si>
  <si>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</si>
  <si>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</si>
  <si>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</si>
  <si>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</si>
  <si>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</si>
  <si>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</si>
  <si>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</si>
  <si>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</si>
  <si>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</si>
  <si>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</si>
  <si>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</si>
  <si>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</si>
  <si>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</si>
  <si>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</si>
  <si>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</si>
  <si>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</si>
  <si>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</si>
  <si>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</si>
  <si>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</si>
  <si>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</si>
  <si>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</si>
  <si>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</si>
  <si>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</si>
  <si>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</si>
  <si>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</si>
  <si>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</si>
  <si>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</si>
  <si>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</si>
  <si>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</si>
  <si>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</si>
  <si>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</si>
  <si>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</si>
  <si>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</si>
  <si>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</si>
  <si>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</si>
  <si>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</si>
  <si>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</si>
  <si>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</si>
  <si>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</si>
  <si>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</si>
  <si>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</si>
  <si>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</si>
  <si>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</si>
  <si>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</si>
  <si>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</si>
  <si>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</si>
  <si>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</si>
  <si>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</si>
  <si>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</si>
  <si>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</si>
  <si>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</si>
  <si>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</si>
  <si>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</si>
  <si>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</si>
  <si>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</si>
  <si>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</si>
  <si>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</si>
  <si>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</si>
  <si>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</si>
  <si>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</si>
  <si>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</si>
  <si>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</si>
  <si>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</si>
  <si>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</si>
  <si>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</si>
  <si>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</si>
  <si>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</si>
  <si>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</si>
  <si>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</si>
  <si>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</si>
  <si>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</si>
  <si>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</si>
  <si>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</si>
  <si>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</si>
  <si>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</si>
  <si>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</si>
  <si>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</si>
  <si>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</si>
  <si>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</si>
  <si>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</si>
  <si>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</si>
  <si>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</si>
  <si>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</si>
  <si>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</si>
  <si>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</si>
  <si>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</si>
  <si>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</si>
  <si>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</si>
  <si>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</si>
  <si>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</si>
  <si>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</si>
  <si>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</si>
  <si>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</si>
  <si>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</si>
  <si>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</si>
  <si>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</si>
  <si>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</si>
  <si>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</si>
  <si>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</si>
  <si>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</si>
  <si>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</si>
  <si>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</si>
  <si>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</si>
  <si>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</si>
  <si>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</si>
  <si>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</si>
  <si>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</si>
  <si>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</si>
  <si>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</si>
  <si>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</si>
  <si>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</si>
  <si>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</si>
  <si>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</si>
  <si>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</si>
  <si>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</si>
  <si>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</si>
  <si>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</si>
  <si>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</si>
  <si>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</si>
  <si>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</si>
  <si>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</si>
  <si>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</si>
  <si>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</si>
  <si>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</si>
  <si>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</si>
  <si>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</si>
  <si>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</si>
  <si>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</si>
  <si>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</si>
  <si>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</si>
  <si>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</si>
  <si>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</si>
  <si>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</si>
  <si>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</si>
  <si>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</si>
  <si>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</si>
  <si>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</si>
  <si>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</si>
  <si>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</si>
  <si>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</si>
  <si>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</si>
  <si>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</si>
  <si>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</si>
  <si>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</si>
  <si>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</si>
  <si>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</si>
  <si>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</si>
  <si>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</si>
  <si>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</si>
  <si>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</si>
  <si>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</si>
  <si>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</si>
  <si>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</si>
  <si>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</si>
  <si>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</si>
  <si>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</si>
  <si>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</si>
  <si>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</si>
  <si>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</si>
  <si>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</si>
  <si>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</si>
  <si>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</si>
  <si>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</si>
  <si>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</si>
  <si>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</si>
  <si>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</si>
  <si>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</si>
  <si>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</si>
  <si>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</si>
  <si>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</si>
  <si>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</si>
  <si>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</si>
  <si>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</si>
  <si>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</si>
  <si>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</si>
  <si>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</si>
  <si>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</si>
  <si>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</si>
  <si>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</si>
  <si>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</si>
  <si>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</si>
  <si>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</si>
  <si>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</si>
  <si>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</si>
  <si>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</si>
  <si>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</si>
  <si>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</si>
  <si>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</si>
  <si>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</si>
  <si>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</si>
  <si>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</si>
  <si>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</si>
  <si>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</si>
  <si>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</si>
  <si>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</si>
  <si>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</si>
  <si>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</si>
  <si>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</si>
  <si>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</si>
  <si>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</si>
  <si>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</si>
  <si>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</si>
  <si>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</si>
  <si>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</si>
  <si>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</si>
  <si>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</si>
  <si>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</si>
  <si>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</si>
  <si>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</si>
  <si>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</si>
  <si>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</si>
  <si>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</si>
  <si>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</si>
  <si>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</si>
  <si>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</si>
  <si>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</si>
  <si>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</si>
  <si>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</si>
  <si>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</si>
  <si>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</si>
  <si>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</si>
  <si>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</si>
  <si>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</si>
  <si>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</si>
  <si>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</si>
  <si>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</si>
  <si>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</si>
  <si>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</si>
  <si>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</si>
  <si>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</si>
  <si>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</si>
  <si>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</si>
  <si>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</si>
  <si>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</si>
  <si>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</si>
  <si>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</si>
  <si>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</si>
  <si>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</si>
  <si>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</si>
  <si>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</si>
  <si>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</si>
  <si>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</si>
  <si>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</si>
  <si>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</si>
  <si>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</si>
  <si>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</si>
  <si>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</si>
  <si>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</si>
  <si>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</si>
  <si>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</si>
  <si>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</si>
  <si>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</si>
  <si>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</si>
  <si>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</si>
  <si>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</si>
  <si>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</si>
  <si>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</si>
  <si>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</si>
  <si>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</si>
  <si>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</si>
  <si>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</si>
  <si>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</si>
  <si>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</si>
  <si>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</si>
  <si>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</si>
  <si>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</si>
  <si>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</si>
  <si>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</si>
  <si>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</si>
  <si>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</si>
  <si>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</si>
  <si>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</si>
  <si>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</si>
  <si>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</si>
  <si>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</si>
  <si>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</si>
  <si>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</si>
  <si>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</si>
  <si>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</si>
  <si>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</si>
  <si>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</si>
  <si>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</si>
  <si>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</si>
  <si>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</si>
  <si>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</si>
  <si>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</si>
  <si>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</si>
  <si>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</si>
  <si>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</si>
  <si>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</si>
  <si>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</si>
  <si>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</si>
  <si>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</si>
  <si>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</si>
  <si>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</si>
  <si>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</si>
  <si>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</si>
  <si>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</si>
  <si>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</si>
  <si>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</si>
  <si>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</si>
  <si>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</si>
  <si>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</si>
  <si>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</si>
  <si>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</si>
  <si>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</si>
  <si>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</si>
  <si>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</si>
  <si>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</si>
  <si>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</si>
  <si>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</si>
  <si>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</si>
  <si>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</si>
  <si>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</si>
  <si>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</si>
  <si>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</si>
  <si>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</si>
  <si>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</si>
  <si>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</si>
  <si>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</si>
  <si>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</si>
  <si>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</si>
  <si>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</si>
  <si>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</si>
  <si>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</si>
  <si>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</si>
  <si>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</si>
  <si>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</si>
  <si>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</si>
  <si>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</si>
  <si>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</si>
  <si>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</si>
  <si>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</si>
  <si>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</si>
  <si>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</si>
  <si>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</si>
  <si>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</si>
  <si>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</si>
  <si>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</si>
  <si>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</si>
  <si>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</si>
  <si>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</si>
  <si>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</si>
  <si>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</si>
  <si>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</si>
  <si>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</si>
  <si>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</si>
  <si>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</si>
  <si>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</si>
  <si>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</si>
  <si>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</si>
  <si>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</si>
  <si>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</si>
  <si>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</si>
  <si>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</si>
  <si>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</si>
  <si>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</si>
  <si>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</si>
  <si>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</si>
  <si>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</si>
  <si>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</si>
  <si>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</si>
  <si>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</si>
  <si>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</si>
  <si>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</si>
  <si>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</si>
  <si>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</si>
  <si>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</si>
  <si>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</si>
  <si>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</si>
  <si>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</si>
  <si>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</si>
  <si>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</si>
  <si>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</si>
  <si>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</si>
  <si>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</si>
  <si>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</si>
  <si>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</si>
  <si>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</si>
  <si>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</si>
  <si>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</si>
  <si>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</si>
  <si>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</si>
  <si>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</si>
  <si>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</si>
  <si>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</si>
  <si>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</si>
  <si>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</si>
  <si>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</si>
  <si>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</si>
  <si>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</si>
  <si>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</si>
  <si>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</si>
  <si>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</si>
  <si>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</si>
  <si>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</si>
  <si>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</si>
  <si>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</si>
  <si>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</si>
  <si>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</si>
  <si>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</si>
  <si>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</si>
  <si>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</si>
  <si>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</si>
  <si>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</si>
  <si>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</si>
  <si>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</si>
  <si>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</si>
  <si>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</si>
  <si>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</si>
  <si>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</si>
  <si>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</si>
  <si>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</si>
  <si>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</si>
  <si>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</si>
  <si>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</si>
  <si>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</si>
  <si>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</si>
  <si>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</si>
  <si>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</si>
  <si>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</si>
  <si>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</si>
  <si>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</si>
  <si>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</si>
  <si>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</si>
  <si>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</si>
  <si>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</si>
  <si>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</si>
  <si>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</si>
  <si>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</si>
  <si>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</si>
  <si>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</si>
  <si>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</si>
  <si>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</si>
  <si>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</si>
  <si>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</si>
  <si>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</si>
  <si>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</si>
  <si>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</si>
  <si>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</si>
  <si>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</si>
  <si>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</si>
  <si>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</si>
  <si>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</si>
  <si>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</si>
  <si>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</si>
  <si>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</si>
  <si>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</si>
  <si>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</si>
  <si>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</si>
  <si>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</si>
  <si>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</si>
  <si>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</si>
  <si>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</si>
  <si>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</si>
  <si>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</si>
  <si>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</si>
  <si>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</si>
  <si>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</si>
  <si>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</si>
  <si>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</si>
  <si>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</si>
  <si>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</si>
  <si>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</si>
  <si>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</si>
  <si>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</si>
  <si>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</si>
  <si>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</si>
  <si>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</si>
  <si>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</si>
  <si>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</si>
  <si>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</si>
  <si>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</si>
  <si>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</si>
  <si>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</si>
  <si>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</si>
  <si>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</si>
  <si>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</si>
  <si>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</si>
  <si>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</si>
  <si>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</si>
  <si>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</si>
  <si>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</si>
  <si>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</si>
  <si>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</si>
  <si>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</si>
  <si>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</si>
  <si>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</si>
  <si>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</si>
  <si>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</si>
  <si>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</si>
  <si>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</si>
  <si>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</si>
  <si>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</si>
  <si>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</si>
  <si>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</si>
  <si>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</si>
  <si>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</si>
  <si>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</si>
  <si>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</si>
  <si>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</si>
  <si>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</si>
  <si>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</si>
  <si>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</si>
  <si>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</si>
  <si>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</si>
  <si>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</si>
  <si>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</si>
  <si>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</si>
  <si>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</si>
  <si>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</si>
  <si>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</si>
  <si>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</si>
  <si>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</si>
  <si>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</si>
  <si>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</si>
  <si>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</si>
  <si>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</si>
  <si>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</si>
  <si>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</si>
  <si>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</si>
  <si>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</si>
  <si>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</si>
  <si>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</si>
  <si>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</si>
  <si>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</si>
  <si>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</si>
  <si>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</si>
  <si>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</si>
  <si>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</si>
  <si>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</si>
  <si>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</si>
  <si>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</si>
  <si>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</si>
  <si>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</si>
  <si>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</si>
  <si>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</si>
  <si>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</si>
  <si>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</si>
  <si>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</si>
  <si>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</si>
  <si>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</si>
  <si>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</si>
  <si>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</si>
  <si>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</si>
  <si>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</si>
  <si>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</si>
  <si>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</si>
  <si>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</si>
  <si>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</si>
  <si>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</si>
  <si>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</si>
  <si>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</si>
  <si>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</si>
  <si>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</si>
  <si>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</si>
  <si>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</si>
  <si>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</si>
  <si>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</si>
  <si>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</si>
  <si>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</si>
  <si>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</si>
  <si>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</si>
  <si>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</si>
  <si>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</si>
  <si>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</si>
  <si>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</si>
  <si>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</si>
  <si>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</si>
  <si>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</si>
  <si>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</si>
  <si>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</si>
  <si>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</si>
  <si>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</si>
  <si>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</si>
  <si>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</si>
  <si>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</si>
  <si>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</si>
  <si>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</si>
  <si>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</si>
  <si>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</si>
  <si>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</si>
  <si>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</si>
  <si>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</si>
  <si>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</si>
  <si>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</si>
  <si>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</si>
  <si>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</si>
  <si>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</si>
  <si>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</si>
  <si>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</si>
  <si>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</si>
  <si>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</si>
  <si>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</si>
  <si>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</si>
  <si>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</si>
  <si>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</si>
  <si>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</si>
  <si>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</si>
  <si>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</si>
  <si>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</si>
  <si>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</si>
  <si>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</si>
  <si>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</si>
  <si>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</si>
  <si>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</si>
  <si>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</si>
  <si>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</si>
  <si>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</si>
  <si>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</si>
  <si>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</si>
  <si>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</si>
  <si>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</si>
  <si>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</si>
  <si>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</si>
  <si>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</si>
  <si>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</si>
  <si>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</si>
  <si>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</si>
  <si>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</si>
  <si>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</si>
  <si>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</si>
  <si>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</si>
  <si>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</si>
  <si>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</si>
  <si>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</si>
  <si>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</si>
  <si>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</si>
  <si>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</si>
  <si>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</si>
  <si>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</si>
  <si>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</si>
  <si>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</si>
  <si>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</si>
  <si>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</si>
  <si>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</si>
  <si>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</si>
  <si>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</si>
  <si>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</si>
  <si>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</si>
  <si>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</si>
  <si>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</si>
  <si>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</si>
  <si>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</si>
  <si>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</si>
  <si>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</si>
  <si>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</si>
  <si>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</si>
  <si>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</si>
  <si>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</si>
  <si>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</si>
  <si>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</si>
  <si>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</si>
  <si>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</si>
  <si>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</si>
  <si>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</si>
  <si>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</si>
  <si>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</si>
  <si>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</si>
  <si>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</si>
  <si>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</si>
  <si>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</si>
  <si>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</si>
  <si>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</si>
  <si>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</si>
  <si>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</si>
  <si>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</si>
  <si>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</si>
  <si>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</si>
  <si>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</si>
  <si>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</si>
  <si>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</si>
  <si>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</si>
  <si>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</si>
  <si>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</si>
  <si>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</si>
  <si>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</si>
  <si>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</si>
  <si>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</si>
  <si>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</si>
  <si>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</si>
  <si>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</si>
  <si>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</si>
  <si>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</si>
  <si>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</si>
  <si>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</si>
  <si>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</si>
  <si>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</si>
  <si>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</si>
  <si>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</si>
  <si>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</si>
  <si>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</si>
  <si>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</si>
  <si>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</si>
  <si>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</si>
  <si>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</si>
  <si>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</si>
  <si>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</si>
  <si>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</si>
  <si>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</si>
  <si>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</si>
  <si>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</si>
  <si>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</si>
  <si>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</si>
  <si>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</si>
  <si>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</si>
  <si>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</si>
  <si>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</si>
  <si>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</si>
  <si>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</si>
  <si>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</si>
  <si>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</si>
  <si>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</si>
  <si>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</si>
  <si>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</si>
  <si>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</si>
  <si>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</si>
  <si>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</si>
  <si>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</si>
  <si>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</si>
  <si>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</si>
  <si>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</si>
  <si>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</si>
  <si>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</si>
  <si>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</si>
  <si>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</si>
  <si>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</si>
  <si>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</si>
  <si>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</si>
  <si>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</si>
  <si>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</si>
  <si>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</si>
  <si>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</si>
  <si>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</si>
  <si>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</si>
  <si>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</si>
  <si>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</si>
  <si>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</si>
  <si>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</si>
  <si>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</si>
  <si>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</si>
  <si>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</si>
  <si>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</si>
  <si>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</si>
  <si>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</si>
  <si>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</si>
  <si>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</si>
  <si>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</si>
  <si>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</si>
  <si>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</si>
  <si>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</si>
  <si>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</si>
  <si>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</si>
  <si>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</si>
  <si>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</si>
  <si>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</si>
  <si>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</si>
  <si>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</si>
  <si>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</si>
  <si>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</si>
  <si>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</si>
  <si>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</si>
  <si>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</si>
  <si>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</si>
  <si>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</si>
  <si>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</si>
  <si>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</si>
  <si>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</si>
  <si>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</si>
  <si>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</si>
  <si>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</si>
  <si>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</si>
  <si>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</si>
  <si>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</si>
  <si>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</si>
  <si>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</si>
  <si>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</si>
  <si>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</si>
  <si>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</si>
  <si>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</si>
  <si>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</si>
  <si>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</si>
  <si>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</si>
  <si>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</si>
  <si>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</si>
  <si>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</si>
  <si>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</si>
  <si>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</si>
  <si>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</si>
  <si>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</si>
  <si>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</si>
  <si>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</si>
  <si>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</si>
  <si>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</si>
  <si>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</si>
  <si>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</si>
  <si>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</si>
  <si>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</si>
  <si>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</si>
  <si>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</si>
  <si>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</si>
  <si>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</si>
  <si>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</si>
  <si>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</si>
  <si>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</si>
  <si>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</si>
  <si>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</si>
  <si>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</si>
  <si>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</si>
  <si>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</si>
  <si>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</si>
  <si>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</si>
  <si>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</si>
  <si>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</si>
  <si>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</si>
  <si>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</si>
  <si>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</si>
  <si>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</si>
  <si>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</si>
  <si>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</si>
  <si>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</si>
  <si>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</si>
  <si>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</si>
  <si>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</si>
  <si>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</si>
  <si>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</si>
  <si>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</si>
  <si>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</si>
  <si>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</si>
  <si>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</si>
  <si>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</si>
  <si>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</si>
  <si>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</si>
  <si>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</si>
  <si>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</si>
  <si>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</si>
  <si>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</si>
  <si>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</si>
  <si>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</si>
  <si>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</si>
  <si>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</si>
  <si>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</si>
  <si>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</si>
  <si>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</si>
  <si>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</si>
  <si>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</si>
  <si>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</si>
  <si>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</si>
  <si>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</si>
  <si>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</si>
  <si>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</si>
  <si>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</si>
  <si>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</si>
  <si>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</si>
  <si>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</si>
  <si>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</si>
  <si>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</si>
  <si>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</si>
  <si>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</si>
  <si>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</si>
  <si>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</si>
  <si>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</si>
  <si>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</si>
  <si>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</si>
  <si>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</si>
  <si>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</si>
  <si>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</si>
  <si>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</si>
  <si>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</si>
  <si>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</si>
  <si>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</si>
  <si>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</si>
  <si>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</si>
  <si>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</si>
  <si>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</si>
  <si>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</si>
  <si>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</si>
  <si>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</si>
  <si>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</si>
  <si>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</si>
  <si>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</si>
  <si>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</si>
  <si>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</si>
  <si>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</si>
  <si>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</si>
  <si>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</si>
  <si>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</si>
  <si>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</si>
  <si>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</si>
  <si>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</si>
  <si>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</si>
  <si>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</si>
  <si>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</si>
  <si>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</si>
  <si>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</si>
  <si>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</si>
  <si>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</si>
  <si>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</si>
  <si>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</si>
  <si>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</si>
  <si>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</si>
  <si>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</si>
  <si>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</si>
  <si>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</si>
  <si>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</si>
  <si>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</si>
  <si>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</si>
  <si>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</si>
  <si>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</si>
  <si>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</si>
  <si>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</si>
  <si>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</si>
  <si>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</si>
  <si>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</si>
  <si>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</si>
  <si>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</si>
  <si>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</si>
  <si>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</si>
  <si>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</si>
  <si>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</si>
  <si>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</si>
  <si>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</si>
  <si>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</si>
  <si>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</si>
  <si>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</si>
  <si>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</si>
  <si>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</si>
  <si>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</si>
  <si>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</si>
  <si>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</si>
  <si>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</si>
  <si>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</si>
  <si>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</si>
  <si>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</si>
  <si>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</si>
  <si>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</si>
  <si>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</si>
  <si>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</si>
  <si>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</si>
  <si>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</si>
  <si>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</si>
  <si>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</si>
  <si>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</si>
  <si>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</si>
  <si>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</si>
  <si>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</si>
  <si>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</si>
  <si>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</si>
  <si>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</si>
  <si>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</si>
  <si>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</si>
  <si>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</si>
  <si>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</si>
  <si>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</si>
  <si>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</si>
  <si>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</si>
  <si>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</si>
  <si>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</si>
  <si>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</si>
  <si>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</si>
  <si>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</si>
  <si>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</si>
  <si>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</si>
  <si>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</si>
  <si>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</si>
  <si>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</si>
  <si>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</si>
  <si>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</si>
  <si>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</si>
  <si>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</si>
  <si>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</si>
  <si>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</si>
  <si>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</si>
  <si>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</si>
  <si>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</si>
  <si>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</si>
  <si>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</si>
  <si>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</si>
  <si>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</si>
  <si>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</si>
  <si>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</si>
  <si>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</si>
  <si>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</si>
  <si>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</si>
  <si>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</si>
  <si>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</si>
  <si>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</si>
  <si>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</si>
  <si>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</si>
  <si>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</si>
  <si>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</si>
  <si>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</si>
  <si>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</si>
  <si>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</si>
  <si>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</si>
  <si>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</si>
  <si>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</si>
  <si>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</si>
  <si>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</si>
  <si>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</si>
  <si>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</si>
  <si>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</si>
  <si>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</si>
  <si>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</si>
  <si>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</si>
  <si>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</si>
  <si>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</si>
  <si>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</si>
  <si>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</si>
  <si>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</si>
  <si>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</si>
  <si>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</si>
  <si>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</si>
  <si>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</si>
  <si>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</si>
  <si>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</si>
  <si>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</si>
  <si>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</si>
  <si>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</si>
  <si>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</si>
  <si>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</si>
  <si>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</si>
  <si>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</si>
  <si>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</si>
  <si>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</si>
  <si>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</si>
  <si>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</si>
  <si>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</si>
  <si>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</si>
  <si>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</si>
  <si>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</si>
  <si>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</si>
  <si>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</si>
  <si>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</si>
  <si>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</si>
  <si>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</si>
  <si>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</si>
  <si>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</si>
  <si>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</si>
  <si>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</si>
  <si>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</si>
  <si>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</si>
  <si>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</si>
  <si>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</si>
  <si>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</si>
  <si>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</si>
  <si>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</si>
  <si>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</si>
  <si>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</si>
  <si>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</si>
  <si>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</si>
  <si>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</si>
  <si>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</si>
  <si>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</si>
  <si>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</si>
  <si>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</si>
  <si>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</si>
  <si>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</si>
  <si>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</si>
  <si>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</si>
  <si>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</si>
  <si>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</si>
  <si>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</si>
  <si>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</si>
  <si>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</si>
  <si>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</si>
  <si>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</si>
  <si>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</si>
  <si>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</si>
  <si>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</si>
  <si>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</si>
  <si>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</si>
  <si>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</si>
  <si>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</si>
  <si>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</si>
  <si>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</si>
  <si>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</si>
  <si>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</si>
  <si>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</si>
  <si>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</si>
  <si>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</si>
  <si>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</si>
  <si>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</si>
  <si>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</si>
  <si>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</si>
  <si>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</si>
  <si>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</si>
  <si>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</si>
  <si>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</si>
  <si>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</si>
  <si>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</si>
  <si>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</si>
  <si>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</si>
  <si>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</si>
  <si>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</si>
  <si>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</si>
  <si>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</si>
  <si>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</si>
  <si>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</si>
  <si>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</si>
  <si>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</si>
  <si>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</si>
  <si>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</si>
  <si>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</si>
  <si>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</si>
  <si>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</si>
  <si>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</si>
  <si>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</si>
  <si>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</si>
  <si>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</si>
  <si>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</si>
  <si>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</si>
  <si>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</si>
  <si>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</si>
  <si>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</si>
  <si>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</si>
  <si>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</si>
  <si>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</si>
  <si>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</si>
  <si>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</si>
  <si>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</si>
  <si>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</si>
  <si>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</si>
  <si>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</si>
  <si>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</si>
  <si>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</si>
  <si>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</si>
  <si>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</si>
  <si>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</si>
  <si>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</si>
  <si>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</si>
  <si>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</si>
  <si>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</si>
  <si>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</si>
  <si>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</si>
  <si>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</si>
  <si>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</si>
  <si>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</si>
  <si>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</si>
  <si>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</si>
  <si>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</si>
  <si>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</si>
  <si>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</si>
  <si>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</si>
  <si>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</si>
  <si>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</si>
  <si>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</si>
  <si>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</si>
  <si>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</si>
  <si>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</si>
  <si>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</si>
  <si>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</si>
  <si>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</si>
  <si>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</si>
  <si>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</si>
  <si>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</si>
  <si>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</si>
  <si>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</si>
  <si>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</si>
  <si>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</si>
  <si>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</si>
  <si>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</si>
  <si>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</si>
  <si>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</si>
  <si>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</si>
  <si>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</si>
  <si>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</si>
  <si>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</si>
  <si>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</si>
  <si>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</si>
  <si>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</si>
  <si>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</si>
  <si>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</si>
  <si>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</si>
  <si>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</si>
  <si>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</si>
  <si>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</si>
  <si>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</si>
  <si>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</si>
  <si>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</si>
  <si>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</si>
  <si>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</si>
  <si>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</si>
  <si>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</si>
  <si>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</si>
  <si>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</si>
  <si>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</si>
  <si>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</si>
  <si>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</si>
  <si>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</si>
  <si>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</si>
  <si>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</si>
  <si>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</si>
  <si>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</si>
  <si>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</si>
  <si>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</si>
  <si>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</si>
  <si>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</si>
  <si>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</si>
  <si>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</si>
  <si>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</si>
  <si>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</si>
  <si>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</si>
  <si>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</si>
  <si>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</si>
  <si>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</si>
  <si>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</si>
  <si>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</si>
  <si>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</si>
  <si>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</si>
  <si>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</si>
  <si>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</si>
  <si>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</si>
  <si>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</si>
  <si>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</si>
  <si>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</si>
  <si>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</si>
  <si>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</si>
  <si>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</si>
  <si>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</si>
  <si>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</si>
  <si>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</si>
  <si>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</si>
  <si>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</si>
  <si>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</si>
  <si>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</si>
  <si>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</si>
  <si>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</si>
  <si>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</si>
  <si>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</si>
  <si>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</si>
  <si>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</si>
  <si>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</si>
  <si>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</si>
  <si>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</si>
  <si>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</si>
  <si>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</si>
  <si>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</si>
  <si>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</si>
  <si>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</si>
  <si>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</si>
  <si>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</si>
  <si>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</si>
  <si>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</si>
  <si>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</si>
  <si>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</si>
  <si>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</si>
  <si>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</si>
  <si>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</si>
  <si>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</si>
  <si>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</si>
  <si>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</si>
  <si>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</si>
  <si>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</si>
  <si>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</si>
  <si>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</si>
  <si>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</si>
  <si>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</si>
  <si>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</si>
  <si>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</si>
  <si>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</si>
  <si>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</si>
  <si>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</si>
  <si>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</si>
  <si>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</si>
  <si>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</si>
  <si>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</si>
  <si>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</si>
  <si>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</si>
  <si>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</si>
  <si>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</si>
  <si>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</si>
  <si>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</si>
  <si>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</si>
  <si>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</si>
  <si>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</si>
  <si>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</si>
  <si>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</si>
  <si>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</si>
  <si>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</si>
  <si>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</si>
  <si>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</si>
  <si>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</si>
  <si>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</si>
  <si>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</si>
  <si>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</si>
  <si>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</si>
  <si>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</si>
  <si>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</si>
  <si>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</si>
  <si>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</si>
  <si>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</si>
  <si>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</si>
  <si>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</si>
  <si>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</si>
  <si>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</si>
  <si>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</si>
  <si>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</si>
  <si>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</si>
  <si>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</si>
  <si>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</si>
  <si>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</si>
  <si>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</si>
  <si>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</si>
  <si>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</si>
  <si>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</si>
  <si>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</si>
  <si>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</si>
  <si>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</si>
  <si>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</si>
  <si>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</si>
  <si>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</si>
  <si>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</si>
  <si>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</si>
  <si>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</si>
  <si>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</si>
  <si>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</si>
  <si>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</si>
  <si>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</si>
  <si>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</si>
  <si>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</si>
  <si>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</si>
  <si>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</si>
  <si>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</si>
  <si>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</si>
  <si>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</si>
  <si>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</si>
  <si>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</si>
  <si>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</si>
  <si>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</si>
  <si>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</si>
  <si>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</si>
  <si>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</si>
  <si>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</si>
  <si>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</si>
  <si>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</si>
  <si>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</si>
  <si>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</si>
  <si>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</si>
  <si>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</si>
  <si>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</si>
  <si>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</si>
  <si>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</si>
  <si>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</si>
  <si>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</si>
  <si>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</si>
  <si>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</si>
  <si>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</si>
  <si>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</si>
  <si>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</si>
  <si>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</si>
  <si>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</si>
  <si>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</si>
  <si>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</si>
  <si>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</si>
  <si>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</si>
  <si>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</si>
  <si>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</si>
  <si>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</si>
  <si>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</si>
  <si>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</si>
  <si>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</si>
  <si>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</si>
  <si>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</si>
  <si>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</si>
  <si>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</si>
  <si>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</si>
  <si>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</si>
  <si>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</si>
  <si>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</si>
  <si>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</si>
  <si>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</si>
  <si>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</si>
  <si>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</si>
  <si>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</si>
  <si>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</si>
  <si>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</si>
  <si>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</si>
  <si>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</si>
  <si>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</si>
  <si>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</si>
  <si>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</si>
  <si>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</si>
  <si>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</si>
  <si>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</si>
  <si>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</si>
  <si>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</si>
  <si>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</si>
  <si>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</si>
  <si>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</si>
  <si>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</si>
  <si>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</si>
  <si>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</si>
  <si>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</si>
  <si>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</si>
  <si>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</si>
  <si>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</si>
  <si>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</si>
  <si>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</si>
  <si>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</si>
  <si>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</si>
  <si>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</si>
  <si>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</si>
  <si>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</si>
  <si>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</si>
  <si>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</si>
  <si>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</si>
  <si>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</si>
  <si>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</si>
  <si>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</si>
  <si>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</si>
  <si>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</si>
  <si>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</si>
  <si>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</si>
  <si>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</si>
  <si>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</si>
  <si>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</si>
  <si>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</si>
  <si>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</si>
  <si>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</si>
  <si>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</si>
  <si>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</si>
  <si>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</si>
  <si>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</si>
  <si>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</si>
  <si>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</si>
  <si>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</si>
  <si>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</si>
  <si>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</si>
  <si>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</si>
  <si>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</si>
  <si>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</si>
  <si>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</si>
  <si>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</si>
  <si>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</si>
  <si>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</si>
  <si>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</si>
  <si>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</si>
  <si>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</si>
  <si>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</si>
  <si>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</si>
  <si>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</si>
  <si>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</si>
  <si>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</si>
  <si>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</si>
  <si>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</si>
  <si>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</si>
  <si>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</si>
  <si>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</si>
  <si>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</si>
  <si>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</si>
  <si>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</si>
  <si>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</si>
  <si>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</si>
  <si>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</si>
  <si>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</si>
  <si>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</si>
  <si>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</si>
  <si>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</si>
  <si>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</si>
  <si>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</si>
  <si>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</si>
  <si>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</si>
  <si>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</si>
  <si>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</si>
  <si>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</si>
  <si>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</si>
  <si>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</si>
  <si>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</si>
  <si>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</si>
  <si>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</si>
  <si>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</si>
  <si>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</si>
  <si>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</si>
  <si>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</si>
  <si>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</si>
  <si>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</si>
  <si>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</si>
  <si>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</si>
  <si>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</si>
  <si>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</si>
  <si>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</si>
  <si>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</si>
  <si>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</si>
  <si>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</si>
  <si>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</si>
  <si>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</si>
  <si>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</si>
  <si>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</si>
  <si>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</si>
  <si>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</si>
  <si>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</si>
  <si>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</si>
  <si>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</si>
  <si>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</si>
  <si>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</si>
  <si>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</si>
  <si>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</si>
  <si>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</si>
  <si>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</si>
  <si>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</si>
  <si>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</si>
  <si>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</si>
  <si>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</si>
  <si>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</si>
  <si>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</si>
  <si>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</si>
  <si>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</si>
  <si>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</si>
  <si>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</si>
  <si>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</si>
  <si>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</si>
  <si>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</si>
  <si>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</si>
  <si>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</si>
  <si>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</si>
  <si>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</si>
  <si>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</si>
  <si>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</si>
  <si>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</si>
  <si>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</si>
  <si>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</si>
  <si>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</si>
  <si>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</si>
  <si>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</si>
  <si>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</si>
  <si>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</si>
  <si>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</si>
  <si>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</si>
  <si>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</si>
  <si>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</si>
  <si>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</si>
  <si>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</si>
  <si>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</si>
  <si>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</si>
  <si>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</si>
  <si>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</si>
  <si>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</si>
  <si>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</si>
  <si>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</si>
  <si>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</si>
  <si>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</si>
  <si>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</si>
  <si>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</si>
  <si>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</si>
  <si>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</si>
  <si>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</si>
  <si>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</si>
  <si>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</si>
  <si>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</si>
  <si>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</si>
  <si>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</si>
  <si>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</si>
  <si>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</si>
  <si>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</si>
  <si>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</si>
  <si>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</si>
  <si>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</si>
  <si>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</si>
  <si>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</si>
  <si>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</si>
  <si>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</si>
  <si>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</si>
  <si>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</si>
  <si>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</si>
  <si>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</si>
  <si>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</si>
  <si>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</si>
  <si>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</si>
  <si>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</si>
  <si>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</si>
  <si>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</si>
  <si>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</si>
  <si>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</si>
  <si>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</si>
  <si>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</si>
  <si>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</si>
  <si>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</si>
  <si>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</si>
  <si>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</si>
  <si>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</si>
  <si>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</si>
  <si>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</si>
  <si>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</si>
  <si>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</si>
  <si>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</si>
  <si>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</si>
  <si>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</si>
  <si>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</si>
  <si>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</si>
  <si>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</si>
  <si>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</si>
  <si>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</si>
  <si>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</si>
  <si>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</si>
  <si>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</si>
  <si>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</si>
  <si>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</si>
  <si>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</si>
  <si>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</si>
  <si>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</si>
  <si>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</si>
  <si>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</si>
  <si>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</si>
  <si>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</si>
  <si>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</si>
  <si>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</si>
  <si>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</si>
  <si>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</si>
  <si>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</si>
  <si>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</si>
  <si>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</si>
  <si>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</si>
  <si>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</si>
  <si>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</si>
  <si>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</si>
  <si>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</si>
  <si>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</si>
  <si>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</si>
  <si>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</si>
  <si>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</si>
  <si>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</si>
  <si>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</si>
  <si>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</si>
  <si>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</si>
  <si>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</si>
  <si>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</si>
  <si>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</si>
  <si>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</si>
  <si>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</si>
  <si>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</si>
  <si>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</si>
  <si>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</si>
  <si>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</si>
  <si>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</si>
  <si>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</si>
  <si>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</si>
  <si>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</si>
  <si>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</si>
  <si>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</si>
  <si>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</si>
  <si>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</si>
  <si>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</si>
  <si>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</si>
  <si>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</si>
  <si>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</si>
  <si>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</si>
  <si>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</si>
  <si>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</si>
  <si>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</si>
  <si>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</si>
  <si>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</si>
  <si>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</si>
  <si>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</si>
  <si>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</si>
  <si>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</si>
  <si>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</si>
  <si>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</si>
  <si>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</si>
  <si>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</si>
  <si>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</si>
  <si>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</si>
  <si>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</si>
  <si>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</si>
  <si>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</si>
  <si>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</si>
  <si>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</si>
  <si>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</si>
  <si>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</si>
  <si>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</si>
  <si>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</si>
  <si>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</si>
  <si>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</si>
  <si>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</si>
  <si>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</si>
  <si>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</si>
  <si>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</si>
  <si>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</si>
  <si>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</si>
  <si>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</si>
  <si>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</si>
  <si>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</si>
  <si>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</si>
  <si>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</si>
  <si>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</si>
  <si>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</si>
  <si>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</si>
  <si>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</si>
  <si>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</si>
  <si>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</si>
  <si>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</si>
  <si>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</si>
  <si>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</si>
  <si>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</si>
  <si>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</si>
  <si>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</si>
  <si>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</si>
  <si>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</si>
  <si>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</si>
  <si>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</si>
  <si>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</si>
  <si>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</si>
  <si>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</si>
  <si>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</si>
  <si>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</si>
  <si>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</si>
  <si>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</si>
  <si>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</si>
  <si>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</si>
  <si>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</si>
  <si>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</si>
  <si>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</si>
  <si>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</si>
  <si>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</si>
  <si>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</si>
  <si>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</si>
  <si>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</si>
  <si>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</si>
  <si>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</si>
  <si>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</si>
  <si>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</si>
  <si>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</si>
  <si>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</si>
  <si>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</si>
  <si>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</si>
  <si>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</si>
  <si>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</si>
  <si>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</si>
  <si>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</si>
  <si>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</si>
  <si>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</si>
  <si>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</si>
  <si>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</si>
  <si>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</si>
  <si>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</si>
  <si>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</si>
  <si>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</si>
  <si>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</si>
  <si>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</si>
  <si>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</si>
  <si>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</si>
  <si>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</si>
  <si>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</si>
  <si>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</si>
  <si>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</si>
  <si>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</si>
  <si>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</si>
  <si>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</si>
  <si>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</si>
  <si>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</si>
  <si>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</si>
  <si>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</si>
  <si>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</si>
  <si>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</si>
  <si>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</si>
  <si>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</si>
  <si>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</si>
  <si>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</si>
  <si>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</si>
  <si>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</si>
  <si>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</si>
  <si>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</si>
  <si>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</si>
  <si>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</si>
  <si>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</si>
  <si>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</si>
  <si>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</si>
  <si>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</si>
  <si>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</si>
  <si>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</si>
  <si>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</si>
  <si>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</si>
  <si>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</si>
  <si>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</si>
  <si>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</si>
  <si>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</si>
  <si>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</si>
  <si>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</si>
  <si>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</si>
  <si>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</si>
  <si>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</si>
  <si>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</si>
  <si>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</si>
  <si>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</si>
  <si>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</si>
  <si>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</si>
  <si>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</si>
  <si>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</si>
  <si>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</si>
  <si>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</si>
  <si>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</si>
  <si>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</si>
  <si>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</si>
  <si>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</si>
  <si>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</si>
  <si>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</si>
  <si>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</si>
  <si>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</si>
  <si>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</si>
  <si>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</si>
  <si>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</si>
  <si>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</si>
  <si>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</si>
  <si>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</si>
  <si>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</si>
  <si>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</si>
  <si>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</si>
  <si>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</si>
  <si>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</si>
  <si>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</si>
  <si>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</si>
  <si>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</si>
  <si>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</si>
  <si>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</si>
  <si>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</si>
  <si>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</si>
  <si>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</si>
  <si>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</si>
  <si>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</si>
  <si>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</si>
  <si>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</si>
  <si>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</si>
  <si>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</si>
  <si>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</si>
  <si>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</si>
  <si>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</si>
  <si>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</si>
  <si>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</si>
  <si>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</si>
  <si>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</si>
  <si>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</si>
  <si>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</si>
  <si>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</si>
  <si>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</si>
  <si>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</si>
  <si>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</si>
  <si>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</si>
  <si>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</si>
  <si>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</si>
  <si>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</si>
  <si>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</si>
  <si>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</si>
  <si>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</si>
  <si>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</si>
  <si>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</si>
  <si>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</si>
  <si>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</si>
  <si>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</si>
  <si>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</si>
  <si>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</si>
  <si>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</si>
  <si>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</si>
  <si>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</si>
  <si>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</si>
  <si>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</si>
  <si>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</si>
  <si>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</si>
  <si>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</si>
  <si>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</si>
  <si>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</si>
  <si>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</si>
  <si>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</si>
  <si>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</si>
  <si>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</si>
  <si>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</si>
  <si>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</si>
  <si>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</si>
  <si>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</si>
  <si>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</si>
  <si>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</si>
  <si>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</si>
  <si>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</si>
  <si>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</si>
  <si>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</si>
  <si>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</si>
  <si>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</si>
  <si>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</si>
  <si>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</si>
  <si>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</si>
  <si>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</si>
  <si>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</si>
  <si>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</si>
  <si>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</si>
  <si>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</si>
  <si>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</si>
  <si>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</si>
  <si>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</si>
  <si>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</si>
  <si>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</si>
  <si>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</si>
  <si>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</si>
  <si>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</si>
  <si>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</si>
  <si>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</si>
  <si>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</si>
  <si>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</si>
  <si>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</si>
  <si>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</si>
  <si>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</si>
  <si>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</si>
  <si>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</si>
  <si>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</si>
  <si>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</si>
  <si>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</si>
  <si>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</si>
  <si>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</si>
  <si>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</si>
  <si>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</si>
  <si>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</si>
  <si>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</si>
  <si>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</si>
  <si>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</si>
  <si>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</si>
  <si>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</si>
  <si>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</si>
  <si>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</si>
  <si>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</si>
  <si>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</si>
  <si>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</si>
  <si>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</si>
  <si>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</si>
  <si>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</si>
  <si>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</si>
  <si>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</si>
  <si>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</si>
  <si>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</si>
  <si>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</si>
  <si>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</si>
  <si>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</si>
  <si>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</si>
  <si>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</si>
  <si>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</si>
  <si>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</si>
  <si>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</si>
  <si>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</si>
  <si>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</si>
  <si>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</si>
  <si>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</si>
  <si>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</si>
  <si>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</si>
  <si>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</si>
  <si>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</si>
  <si>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</si>
  <si>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</si>
  <si>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</si>
  <si>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</si>
  <si>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</si>
  <si>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</si>
  <si>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</si>
  <si>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</si>
  <si>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</si>
  <si>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</si>
  <si>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</si>
  <si>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</si>
  <si>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</si>
  <si>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</si>
  <si>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</si>
  <si>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</si>
  <si>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</si>
  <si>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</si>
  <si>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</si>
  <si>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</si>
  <si>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</si>
  <si>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</si>
  <si>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</si>
  <si>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</si>
  <si>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</si>
  <si>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</si>
  <si>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</si>
  <si>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</si>
  <si>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</si>
  <si>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</si>
  <si>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</si>
  <si>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</si>
  <si>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</si>
  <si>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</si>
  <si>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</si>
  <si>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</si>
  <si>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</si>
  <si>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</si>
  <si>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</si>
  <si>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</si>
  <si>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</si>
  <si>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</si>
  <si>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</si>
  <si>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</si>
  <si>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</si>
  <si>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</si>
  <si>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</si>
  <si>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</si>
  <si>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</si>
  <si>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</si>
  <si>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</si>
  <si>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</si>
  <si>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</si>
  <si>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</si>
  <si>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</si>
  <si>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</si>
  <si>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</si>
  <si>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</si>
  <si>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</si>
  <si>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</si>
  <si>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</si>
  <si>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</si>
  <si>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</si>
  <si>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</si>
  <si>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</si>
  <si>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</si>
  <si>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</si>
  <si>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</si>
  <si>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</si>
  <si>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</si>
  <si>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</si>
  <si>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</si>
  <si>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</si>
  <si>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</si>
  <si>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</si>
  <si>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</si>
  <si>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</si>
  <si>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</si>
  <si>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</si>
  <si>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</si>
  <si>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</si>
  <si>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</si>
  <si>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</si>
  <si>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</si>
  <si>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</si>
  <si>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</si>
  <si>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</si>
  <si>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</si>
  <si>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</si>
  <si>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</si>
  <si>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</si>
  <si>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</si>
  <si>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</si>
  <si>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</si>
  <si>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</si>
  <si>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</si>
  <si>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</si>
  <si>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</si>
  <si>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</si>
  <si>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</si>
  <si>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</si>
  <si>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</si>
  <si>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</si>
  <si>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</si>
  <si>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</si>
  <si>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</si>
  <si>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</si>
  <si>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</si>
  <si>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</si>
  <si>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</si>
  <si>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</si>
  <si>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</si>
  <si>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</si>
  <si>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</si>
  <si>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</si>
  <si>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</si>
  <si>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</si>
  <si>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</si>
  <si>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</si>
  <si>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</si>
  <si>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</si>
  <si>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</si>
  <si>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</si>
  <si>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</si>
  <si>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</si>
  <si>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</si>
  <si>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</si>
  <si>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</si>
  <si>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</si>
  <si>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</si>
  <si>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</si>
  <si>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</si>
  <si>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</si>
  <si>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</si>
  <si>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</si>
  <si>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</si>
  <si>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</si>
  <si>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</si>
  <si>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</si>
  <si>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</si>
  <si>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</si>
  <si>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</si>
  <si>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</si>
  <si>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</si>
  <si>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</si>
  <si>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</si>
  <si>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</si>
  <si>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</si>
  <si>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</si>
  <si>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</si>
  <si>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</si>
  <si>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</si>
  <si>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</si>
  <si>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</si>
  <si>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</si>
  <si>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</si>
  <si>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</si>
  <si>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</si>
  <si>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</si>
  <si>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</si>
  <si>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</si>
  <si>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</si>
  <si>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</si>
  <si>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</si>
  <si>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</si>
  <si>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</si>
  <si>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</si>
  <si>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</si>
  <si>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</si>
  <si>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</si>
  <si>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</si>
  <si>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</si>
  <si>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</si>
  <si>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</si>
  <si>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</si>
  <si>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</si>
  <si>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</si>
  <si>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</si>
  <si>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</si>
  <si>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</si>
  <si>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</si>
  <si>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</si>
  <si>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</si>
  <si>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</si>
  <si>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</si>
  <si>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</si>
  <si>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</si>
  <si>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</si>
  <si>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</si>
  <si>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</si>
  <si>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</si>
  <si>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</si>
  <si>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</si>
  <si>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</si>
  <si>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</si>
  <si>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</si>
  <si>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</si>
  <si>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</si>
  <si>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</si>
  <si>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</si>
  <si>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</si>
  <si>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</si>
  <si>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</si>
  <si>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</si>
  <si>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</si>
  <si>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</si>
  <si>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</si>
  <si>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</si>
  <si>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</si>
  <si>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</si>
  <si>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</si>
  <si>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</si>
  <si>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</si>
  <si>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</si>
  <si>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</si>
  <si>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</si>
  <si>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</si>
  <si>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</si>
  <si>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</si>
  <si>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</si>
  <si>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</si>
  <si>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</si>
  <si>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</si>
  <si>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</si>
  <si>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</si>
  <si>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</si>
  <si>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</si>
  <si>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</si>
  <si>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</si>
  <si>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</si>
  <si>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</si>
  <si>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</si>
  <si>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</si>
  <si>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</si>
  <si>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</si>
  <si>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</si>
  <si>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</si>
  <si>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</si>
  <si>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</si>
  <si>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</si>
  <si>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</si>
  <si>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</si>
  <si>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</si>
  <si>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</si>
  <si>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</si>
  <si>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</si>
  <si>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</si>
  <si>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</si>
  <si>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</si>
  <si>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</si>
  <si>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</si>
  <si>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</si>
  <si>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</si>
  <si>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</si>
  <si>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</si>
  <si>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</si>
  <si>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</si>
  <si>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</si>
  <si>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</si>
  <si>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</si>
  <si>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</si>
  <si>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</si>
  <si>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</si>
  <si>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</si>
  <si>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</si>
  <si>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</si>
  <si>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</si>
  <si>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</si>
  <si>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</si>
  <si>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</si>
  <si>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</si>
  <si>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</si>
  <si>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</si>
  <si>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</si>
  <si>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</si>
  <si>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</si>
  <si>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</si>
  <si>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</si>
  <si>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</si>
  <si>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</si>
  <si>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</si>
  <si>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</si>
  <si>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</si>
  <si>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</si>
  <si>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</si>
  <si>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</si>
  <si>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</si>
  <si>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</si>
  <si>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</si>
  <si>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</si>
  <si>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</si>
  <si>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</si>
  <si>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</si>
  <si>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</si>
  <si>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</si>
  <si>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</si>
  <si>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</si>
  <si>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</si>
  <si>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</si>
  <si>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</si>
  <si>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</si>
  <si>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</si>
  <si>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</si>
  <si>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</si>
  <si>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</si>
  <si>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</si>
  <si>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</si>
  <si>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</si>
  <si>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</si>
  <si>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</si>
  <si>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</si>
  <si>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</si>
  <si>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</si>
  <si>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</si>
  <si>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</si>
  <si>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</si>
  <si>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</si>
  <si>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</si>
  <si>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</si>
  <si>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</si>
  <si>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</si>
  <si>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</si>
  <si>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</si>
  <si>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</si>
  <si>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</si>
  <si>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</si>
  <si>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</si>
  <si>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</si>
  <si>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</si>
  <si>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</si>
  <si>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</si>
  <si>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</si>
  <si>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</si>
  <si>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</si>
  <si>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</si>
  <si>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</si>
  <si>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</si>
  <si>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</si>
  <si>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</si>
  <si>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</si>
  <si>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</si>
  <si>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</si>
  <si>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</si>
  <si>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</si>
  <si>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</si>
  <si>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</si>
  <si>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</si>
  <si>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</si>
  <si>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</si>
  <si>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</si>
  <si>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</si>
  <si>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</si>
  <si>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</si>
  <si>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</si>
  <si>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</si>
  <si>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</si>
  <si>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</si>
  <si>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</si>
  <si>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</si>
  <si>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</si>
  <si>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</si>
  <si>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</si>
  <si>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</si>
  <si>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</si>
  <si>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</si>
  <si>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</si>
  <si>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</si>
  <si>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</si>
  <si>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</si>
  <si>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</si>
  <si>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</si>
  <si>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</si>
  <si>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</si>
  <si>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</si>
  <si>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</si>
  <si>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</si>
  <si>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</si>
  <si>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</si>
  <si>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</si>
  <si>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</si>
  <si>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</si>
  <si>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</si>
  <si>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</si>
  <si>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</si>
  <si>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</si>
  <si>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</si>
  <si>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</si>
  <si>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</si>
  <si>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</si>
  <si>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</si>
  <si>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</si>
  <si>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</si>
  <si>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</si>
  <si>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</si>
  <si>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</si>
  <si>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</si>
  <si>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</si>
  <si>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</si>
  <si>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</si>
  <si>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</si>
  <si>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</si>
  <si>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</si>
  <si>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</si>
  <si>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</si>
  <si>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</si>
  <si>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</si>
  <si>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</si>
  <si>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</si>
  <si>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</si>
  <si>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</si>
  <si>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</si>
  <si>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</si>
  <si>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</si>
  <si>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</si>
  <si>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</si>
  <si>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</si>
  <si>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</si>
  <si>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</si>
  <si>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</si>
  <si>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</si>
  <si>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</si>
  <si>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</si>
  <si>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</si>
  <si>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</si>
  <si>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</si>
  <si>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</si>
  <si>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</si>
  <si>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</si>
  <si>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</si>
  <si>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</si>
  <si>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</si>
  <si>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</si>
  <si>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</si>
  <si>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</si>
  <si>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</si>
  <si>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</si>
  <si>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</si>
  <si>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</si>
  <si>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</si>
  <si>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</si>
  <si>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</si>
  <si>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</si>
  <si>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</si>
  <si>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</si>
  <si>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</si>
  <si>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</si>
  <si>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</si>
  <si>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</si>
  <si>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</si>
  <si>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</si>
  <si>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</si>
  <si>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</si>
  <si>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</si>
  <si>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</si>
  <si>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</si>
  <si>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</si>
  <si>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</si>
  <si>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</si>
  <si>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</si>
  <si>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</si>
  <si>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</si>
  <si>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</si>
  <si>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</si>
  <si>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</si>
  <si>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</si>
  <si>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</si>
  <si>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</si>
  <si>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</si>
  <si>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</si>
  <si>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</si>
  <si>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</si>
  <si>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</si>
  <si>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</si>
  <si>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</si>
  <si>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</si>
  <si>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</si>
  <si>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</si>
  <si>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</si>
  <si>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</si>
  <si>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</si>
  <si>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</si>
  <si>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</si>
  <si>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</si>
  <si>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</si>
  <si>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</si>
  <si>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</si>
  <si>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</si>
  <si>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</si>
  <si>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</si>
  <si>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</si>
  <si>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</si>
  <si>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</si>
  <si>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</si>
  <si>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</si>
  <si>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</si>
  <si>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</si>
  <si>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</si>
  <si>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</si>
  <si>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</si>
  <si>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</si>
  <si>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</si>
  <si>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</si>
  <si>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</si>
  <si>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</si>
  <si>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</si>
  <si>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</si>
  <si>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</si>
  <si>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</si>
  <si>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</si>
  <si>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</si>
  <si>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</si>
  <si>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</si>
  <si>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</si>
  <si>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</si>
  <si>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</si>
  <si>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</si>
  <si>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</si>
  <si>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</si>
  <si>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</si>
  <si>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</si>
  <si>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</si>
  <si>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</si>
  <si>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</si>
  <si>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</si>
  <si>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</si>
  <si>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</si>
  <si>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</si>
  <si>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</si>
  <si>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</si>
  <si>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</si>
  <si>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</si>
  <si>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</si>
  <si>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</si>
  <si>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</si>
  <si>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</si>
  <si>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</si>
  <si>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</si>
  <si>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</si>
  <si>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</si>
  <si>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</si>
  <si>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</si>
  <si>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</si>
  <si>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</si>
  <si>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</si>
  <si>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</si>
  <si>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</si>
  <si>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</si>
  <si>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</si>
  <si>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</si>
  <si>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</si>
  <si>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</si>
  <si>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</si>
  <si>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</si>
  <si>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</si>
  <si>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</si>
  <si>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</si>
  <si>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</si>
  <si>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</si>
  <si>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</si>
  <si>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</si>
  <si>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</si>
  <si>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</si>
  <si>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</si>
  <si>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</si>
  <si>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</si>
  <si>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</si>
  <si>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</si>
  <si>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</si>
  <si>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</si>
  <si>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</si>
  <si>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</si>
  <si>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</si>
  <si>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</si>
  <si>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</si>
  <si>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</si>
  <si>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</si>
  <si>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</si>
  <si>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</si>
  <si>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</si>
  <si>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</si>
  <si>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</si>
  <si>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</si>
  <si>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</si>
  <si>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</si>
  <si>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</si>
  <si>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</si>
  <si>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</si>
  <si>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</si>
  <si>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</si>
  <si>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</si>
  <si>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</si>
  <si>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</si>
  <si>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</si>
  <si>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</si>
  <si>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</si>
  <si>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</si>
  <si>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</si>
  <si>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</si>
  <si>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</si>
  <si>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</si>
  <si>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</si>
  <si>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</si>
  <si>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</si>
  <si>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</si>
  <si>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</si>
  <si>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</si>
  <si>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</si>
  <si>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</si>
  <si>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</si>
  <si>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</si>
  <si>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</si>
  <si>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</si>
  <si>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</si>
  <si>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</si>
  <si>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</si>
  <si>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</si>
  <si>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</si>
  <si>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</si>
  <si>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</si>
  <si>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</si>
  <si>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</si>
  <si>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</si>
  <si>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</si>
  <si>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</si>
  <si>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</si>
  <si>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</si>
  <si>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</si>
  <si>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</si>
  <si>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</si>
  <si>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</si>
  <si>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</si>
  <si>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</si>
  <si>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</si>
  <si>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</si>
  <si>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</si>
  <si>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</si>
  <si>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</si>
  <si>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</si>
  <si>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</si>
  <si>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</si>
  <si>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</si>
  <si>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</si>
  <si>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</si>
  <si>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</si>
  <si>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</si>
  <si>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</si>
  <si>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</si>
  <si>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</si>
  <si>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</si>
  <si>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</si>
  <si>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</si>
  <si>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</si>
  <si>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</si>
  <si>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</si>
  <si>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</si>
  <si>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</si>
  <si>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</si>
  <si>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</si>
  <si>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</si>
  <si>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</si>
  <si>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</si>
  <si>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</si>
  <si>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</si>
  <si>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</si>
  <si>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</si>
  <si>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</si>
  <si>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</si>
  <si>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</si>
  <si>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</si>
  <si>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</si>
  <si>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</si>
  <si>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</si>
  <si>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</si>
  <si>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</si>
  <si>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</si>
  <si>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</si>
  <si>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</si>
  <si>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</si>
  <si>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</si>
  <si>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</si>
  <si>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</si>
  <si>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</si>
  <si>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</si>
  <si>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</si>
  <si>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</si>
  <si>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</si>
  <si>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</si>
  <si>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</si>
  <si>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</si>
  <si>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</si>
  <si>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</si>
  <si>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</si>
  <si>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</si>
  <si>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</si>
  <si>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</si>
  <si>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</si>
  <si>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</si>
  <si>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</si>
  <si>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</si>
  <si>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</si>
  <si>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</si>
  <si>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</si>
  <si>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</si>
  <si>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</si>
  <si>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</si>
  <si>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</si>
  <si>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</si>
  <si>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</si>
  <si>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</si>
  <si>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</si>
  <si>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</si>
  <si>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</si>
  <si>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</si>
  <si>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</si>
  <si>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</si>
  <si>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</si>
  <si>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</si>
  <si>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</si>
  <si>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</si>
  <si>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</si>
  <si>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</si>
  <si>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</si>
  <si>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</si>
  <si>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</si>
  <si>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</si>
  <si>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</si>
  <si>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</si>
  <si>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</si>
  <si>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</si>
  <si>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</si>
  <si>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</si>
  <si>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</si>
  <si>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</si>
  <si>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</si>
  <si>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</si>
  <si>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</si>
  <si>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</si>
  <si>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</si>
  <si>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</si>
  <si>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</si>
  <si>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</si>
  <si>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</si>
  <si>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</si>
  <si>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</si>
  <si>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</si>
  <si>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</si>
  <si>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</si>
  <si>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</si>
  <si>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</si>
  <si>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</si>
  <si>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</si>
  <si>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</si>
  <si>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</si>
  <si>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</si>
  <si>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</si>
  <si>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</si>
  <si>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</si>
  <si>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</si>
  <si>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</si>
  <si>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</si>
  <si>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</si>
  <si>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</si>
  <si>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</si>
  <si>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</si>
  <si>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</si>
  <si>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</si>
  <si>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</si>
  <si>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</si>
  <si>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</si>
  <si>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</si>
  <si>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</si>
  <si>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</si>
  <si>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</si>
  <si>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</si>
  <si>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</si>
  <si>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</si>
  <si>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</si>
  <si>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</si>
  <si>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</si>
  <si>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</si>
  <si>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</si>
  <si>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</si>
  <si>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</si>
  <si>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</si>
  <si>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</si>
  <si>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</si>
  <si>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</si>
  <si>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</si>
  <si>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</si>
  <si>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</si>
  <si>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</si>
  <si>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</si>
  <si>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</si>
  <si>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</si>
  <si>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</si>
  <si>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</si>
  <si>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</si>
  <si>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</si>
  <si>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</si>
  <si>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</si>
  <si>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</si>
  <si>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</si>
  <si>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</si>
  <si>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</si>
  <si>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</si>
  <si>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</si>
  <si>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</si>
  <si>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</si>
  <si>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</si>
  <si>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</si>
  <si>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</si>
  <si>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</si>
  <si>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</si>
  <si>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</si>
  <si>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</si>
  <si>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</si>
  <si>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</si>
  <si>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</si>
  <si>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</si>
  <si>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</si>
  <si>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</si>
  <si>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</si>
  <si>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</si>
  <si>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</si>
  <si>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</si>
  <si>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</si>
  <si>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</si>
  <si>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</si>
  <si>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</si>
  <si>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</si>
  <si>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</si>
  <si>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</si>
  <si>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</si>
  <si>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</si>
  <si>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</si>
  <si>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</si>
  <si>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</si>
  <si>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</si>
  <si>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</si>
  <si>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</si>
  <si>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</si>
  <si>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</si>
  <si>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</si>
  <si>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</si>
  <si>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</si>
  <si>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</si>
  <si>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</si>
  <si>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</si>
  <si>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</si>
  <si>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</si>
  <si>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</si>
  <si>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</si>
  <si>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</si>
  <si>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</si>
  <si>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</si>
  <si>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</si>
  <si>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</si>
  <si>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</si>
  <si>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</si>
  <si>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</si>
  <si>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</si>
  <si>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</si>
  <si>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</si>
  <si>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</si>
  <si>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</si>
  <si>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</si>
  <si>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</si>
  <si>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</si>
  <si>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</si>
  <si>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</si>
  <si>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</si>
  <si>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</si>
  <si>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</si>
  <si>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</si>
  <si>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</si>
  <si>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</si>
  <si>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</si>
  <si>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</si>
  <si>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</si>
  <si>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</si>
  <si>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</si>
  <si>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</si>
  <si>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</si>
  <si>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</si>
  <si>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</si>
  <si>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</si>
  <si>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</si>
  <si>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</si>
  <si>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</si>
  <si>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</si>
  <si>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</si>
  <si>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</si>
  <si>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</si>
  <si>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</si>
  <si>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</si>
  <si>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</si>
  <si>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</si>
  <si>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</si>
  <si>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</si>
  <si>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</si>
  <si>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</si>
  <si>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</si>
  <si>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</si>
  <si>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</si>
  <si>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</si>
  <si>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</si>
  <si>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</si>
  <si>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</si>
  <si>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</si>
  <si>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</si>
  <si>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</si>
  <si>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</si>
  <si>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</si>
  <si>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</si>
  <si>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</si>
  <si>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</si>
  <si>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</si>
  <si>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</si>
  <si>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</si>
  <si>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</si>
  <si>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</si>
  <si>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</si>
  <si>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</si>
  <si>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</si>
  <si>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</si>
  <si>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</si>
  <si>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</si>
  <si>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</si>
  <si>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</si>
  <si>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</si>
  <si>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</si>
  <si>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</si>
  <si>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</si>
  <si>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</si>
  <si>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</si>
  <si>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</si>
  <si>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</si>
  <si>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</si>
  <si>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</si>
  <si>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</si>
  <si>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</si>
  <si>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</si>
  <si>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</si>
  <si>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</si>
  <si>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</si>
  <si>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</si>
  <si>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</si>
  <si>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</si>
  <si>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</si>
  <si>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</si>
  <si>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</si>
  <si>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</si>
  <si>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</si>
  <si>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</si>
  <si>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</si>
  <si>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</si>
  <si>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</si>
  <si>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</si>
  <si>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</si>
  <si>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</si>
  <si>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</si>
  <si>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</si>
  <si>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</si>
  <si>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</si>
  <si>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</si>
  <si>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</si>
  <si>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</si>
  <si>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</si>
  <si>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</si>
  <si>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</si>
  <si>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</si>
  <si>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</si>
  <si>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</si>
  <si>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</si>
  <si>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</si>
  <si>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</si>
  <si>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</si>
  <si>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</si>
  <si>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</si>
  <si>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</si>
  <si>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</si>
  <si>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</si>
  <si>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</si>
  <si>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</si>
  <si>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</si>
  <si>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</si>
  <si>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</si>
  <si>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</si>
  <si>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</si>
  <si>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</si>
  <si>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</si>
  <si>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</si>
  <si>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</si>
  <si>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</si>
  <si>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</si>
  <si>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</si>
  <si>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</si>
  <si>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</si>
  <si>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</si>
  <si>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</si>
  <si>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</si>
  <si>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</si>
  <si>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</si>
  <si>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</si>
  <si>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</si>
  <si>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</si>
  <si>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</si>
  <si>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</si>
  <si>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</si>
  <si>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</si>
  <si>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</si>
  <si>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</si>
  <si>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</si>
  <si>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</si>
  <si>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</si>
  <si>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</si>
  <si>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</si>
  <si>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</si>
  <si>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</si>
  <si>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</si>
  <si>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</si>
  <si>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</si>
  <si>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</si>
  <si>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</si>
  <si>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</si>
  <si>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</si>
  <si>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</si>
  <si>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</si>
  <si>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</si>
  <si>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</si>
  <si>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</si>
  <si>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</si>
  <si>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</si>
  <si>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</si>
  <si>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</si>
  <si>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</si>
  <si>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</si>
  <si>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</si>
  <si>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</si>
  <si>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</si>
  <si>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</si>
  <si>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</si>
  <si>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</si>
  <si>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</si>
  <si>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</si>
  <si>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</si>
  <si>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</si>
  <si>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</si>
  <si>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</si>
  <si>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</si>
  <si>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</si>
  <si>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</si>
  <si>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</si>
  <si>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</si>
  <si>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</si>
  <si>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</si>
  <si>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</si>
  <si>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</si>
  <si>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</si>
  <si>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</si>
  <si>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</si>
  <si>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</si>
  <si>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</si>
  <si>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</si>
  <si>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</si>
  <si>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</si>
  <si>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</si>
  <si>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</si>
  <si>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</si>
  <si>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</si>
  <si>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</si>
  <si>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</si>
  <si>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</si>
  <si>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</si>
  <si>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</si>
  <si>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</si>
  <si>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</si>
  <si>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</si>
  <si>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</si>
  <si>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</si>
  <si>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</si>
  <si>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</si>
  <si>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</si>
  <si>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</si>
  <si>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</si>
  <si>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</si>
  <si>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</si>
  <si>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</si>
  <si>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</si>
  <si>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</si>
  <si>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</si>
  <si>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</si>
  <si>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</si>
  <si>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</si>
  <si>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</si>
  <si>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</si>
  <si>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</si>
  <si>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</si>
  <si>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</si>
  <si>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</si>
  <si>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</si>
  <si>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</si>
  <si>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</si>
  <si>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</si>
  <si>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</si>
  <si>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</si>
  <si>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</si>
  <si>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</si>
  <si>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</si>
  <si>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</si>
  <si>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</si>
  <si>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</si>
  <si>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</si>
  <si>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</si>
  <si>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</si>
  <si>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</si>
  <si>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</si>
  <si>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</si>
  <si>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</si>
  <si>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</si>
  <si>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</si>
  <si>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</si>
  <si>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</si>
  <si>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</si>
  <si>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</si>
  <si>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</si>
  <si>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</si>
  <si>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</si>
  <si>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</si>
  <si>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</si>
  <si>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</si>
  <si>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</si>
  <si>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</si>
  <si>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</si>
  <si>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</si>
  <si>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</si>
  <si>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</si>
  <si>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</si>
  <si>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</si>
  <si>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</si>
  <si>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</si>
  <si>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</si>
  <si>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</si>
  <si>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</si>
  <si>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</si>
  <si>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</si>
  <si>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</si>
  <si>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</si>
  <si>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</si>
  <si>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</si>
  <si>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</si>
  <si>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</si>
  <si>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</si>
  <si>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</si>
  <si>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</si>
  <si>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</si>
  <si>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</si>
  <si>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</si>
  <si>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</si>
  <si>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</si>
  <si>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</si>
  <si>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</si>
  <si>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</si>
  <si>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</si>
  <si>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</si>
  <si>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</si>
  <si>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</si>
  <si>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</si>
  <si>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</si>
  <si>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</si>
  <si>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</si>
  <si>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</si>
  <si>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</si>
  <si>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</si>
  <si>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</si>
  <si>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</si>
  <si>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</si>
  <si>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</si>
  <si>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</si>
  <si>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</si>
  <si>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</si>
  <si>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</si>
  <si>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</si>
  <si>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</si>
  <si>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</si>
  <si>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</si>
  <si>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</si>
  <si>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</si>
  <si>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</si>
  <si>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</si>
  <si>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</si>
  <si>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</si>
  <si>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</si>
  <si>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</si>
  <si>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</si>
  <si>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</si>
  <si>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</si>
  <si>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</si>
  <si>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</si>
  <si>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</si>
  <si>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</si>
  <si>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</si>
  <si>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</si>
  <si>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</si>
  <si>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</si>
  <si>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</si>
  <si>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</si>
  <si>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</si>
  <si>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</si>
  <si>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</si>
  <si>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</si>
  <si>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</si>
  <si>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</si>
  <si>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</si>
  <si>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</si>
  <si>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</si>
  <si>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</si>
  <si>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</si>
  <si>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</si>
  <si>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</si>
  <si>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</si>
  <si>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</si>
  <si>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</si>
  <si>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</si>
  <si>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</si>
  <si>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</si>
  <si>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</si>
  <si>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</si>
  <si>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</si>
  <si>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</si>
  <si>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again down  NO PCM </t>
  </si>
  <si>
    <t xml:space="preserve">generator have alternator issue and Site is running on PG/ 5G sector down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</si>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</sst>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4" dataDxfId="173" headerRowBorderDxfId="171" tableBorderDxfId="172" totalsRowBorderDxfId="170">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7">
    <sortCondition ref="H1:H3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7"/>
  <sheetViews>
    <sheetView tabSelected="1"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271.93983032407414</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2</v>
      </c>
      <c r="D3" s="93" t="s">
        <v>21490</v>
      </c>
      <c r="E3" s="77" t="s">
        <v>38964</v>
      </c>
      <c r="F3" s="90">
        <v>45934.799398148149</v>
      </c>
      <c r="G3" s="80">
        <f ca="1">IFERROR(NOW()-F3,"")</f>
        <v>8.8858101851656102E-2</v>
      </c>
      <c r="H3" s="90">
        <v>45934.799398148149</v>
      </c>
      <c r="I3" s="73" t="str">
        <f>IFERROR(VLOOKUP(D3,DB!A:F,6,0),"")</f>
        <v>Generator-SG</v>
      </c>
      <c r="J3" s="73" t="str">
        <f>IFERROR(VLOOKUP(D3,DB!A:G,7,0),"")</f>
        <v>Vandalized</v>
      </c>
      <c r="K3" s="81" t="s">
        <v>38967</v>
      </c>
      <c r="L3" s="79" t="str">
        <f>IFERROR(VLOOKUP(D3,DB!A:I,9,0),"")</f>
        <v>Latis</v>
      </c>
    </row>
    <row r="4" spans="1:12" ht="15" customHeight="1">
      <c r="A4" s="63"/>
      <c r="B4" s="73" t="str">
        <f>IFERROR(VLOOKUP(D4,DB!A:K,11,0),"")</f>
        <v/>
      </c>
      <c r="C4" s="64"/>
      <c r="D4" s="64"/>
      <c r="E4" s="65"/>
      <c r="F4" s="66"/>
      <c r="G4" s="67">
        <f ca="1">IFERROR(NOW()-F4,"")</f>
        <v>45934.88825625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45934.88825625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45934.88825625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45934.88825625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45934.88825625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45934.88825625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45934.88825625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45934.88825625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45934.88825625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45934.88825625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45934.88825625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45934.88825625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45934.88825625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45934.88825625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45934.88825625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45934.88825625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45934.88825625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45934.88825625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45934.88825625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45934.88825625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45934.88825625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45934.88825625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45934.88825625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45934.88825625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45934.88825625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45934.88825625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45934.88825625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45934.88825625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45934.88825625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45934.88825625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45934.88825625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45934.88825625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45934.88825625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45934.88825625</v>
      </c>
      <c r="H37" s="68"/>
      <c r="I37" s="73" t="str">
        <f>IFERROR(VLOOKUP(D37,DB!A:F,6,0),"")</f>
        <v/>
      </c>
      <c r="J37" s="73" t="str">
        <f>IFERROR(VLOOKUP(D37,DB!A:G,7,0),"")</f>
        <v/>
      </c>
      <c r="K37" s="69"/>
      <c r="L37" s="70" t="str">
        <f>IFERROR(VLOOKUP(D37,DB!A:I,9,0),"")</f>
        <v/>
      </c>
    </row>
  </sheetData>
  <customSheetViews>
    <customSheetView guid="{F6042A99-DD27-4453-835D-0834D95730CC}" filter="1" showAutoFilter="1">
      <pageMargins left="0" right="0" top="0" bottom="0" header="0" footer="0"/>
      <autoFilter ref="B1:M1" xr:uid="{61A23336-87C6-4023-BE75-8F9CF830928D}"/>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243.23647384258948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128.16117291666887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109.8884182870388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45934.88825625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45934.88825625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45934.88825625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45934.88825625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45934.88825625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45934.88825625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45934.88825625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45934.88825625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45934.88825625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45934.88825625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45934.88825625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45934.88825625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45934.88825625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45934.88825625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45934.88825625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45934.88825625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45934.88825625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45934.88825625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45934.88825625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45934.88825625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45934.88825625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45934.88825625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45934.88825625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45934.88825625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45934.88825625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45934.88825625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45934.88825625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45934.88825625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45934.88825625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45934.88825625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45934.88825625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45934.88825625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45934.88825625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45934.88825625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45934.88825625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45934.88825625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45934.88825625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45934.88825625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45934.88825625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45934.88825625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45934.88825625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45934.88825625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45934.88825625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45934.88825625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45934.88825625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45934.88825625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45934.88825625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45934.88825625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45934.88825625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45934.88825625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45934.88825625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45934.88825625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45934.88825625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45934.88825625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45934.88825625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45934.88825625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45934.88825625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45934.88825625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45934.88825625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45934.88825625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45934.88825625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45934.88825625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45934.88825625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45934.88825625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45934.88825625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45934.88825625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45934.88825625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45934.88825625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45934.88825625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45934.88825625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45934.88825625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45934.88825625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45934.88825625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45934.88825625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45934.88825625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45934.88825625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45934.88825625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45934.88825625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45934.88825625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45934.88825625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45934.88825625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45934.88825625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45934.88825625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45934.88825625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45934.88825625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45934.88825625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45934.88825625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45934.88825625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45934.88825625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45934.88825625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45934.88825625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45934.88825625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45934.88825625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45934.88825625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45934.88825625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45934.88825625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45934.88825625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45934.88825625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45934.88825625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45934.88825625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45934.88825625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45934.88825625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45934.88825625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45934.88825625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45934.88825625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45934.88825625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45934.88825625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45934.88825625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45934.88825625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45934.88825625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45934.88825625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45934.88825625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45934.88825625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45934.88825625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45934.88825625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45934.88825625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45934.88825625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45934.88825625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45934.88825625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45934.88825625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45934.88825625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45934.88825625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45934.88825625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45934.88825625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45934.88825625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45934.88825625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45934.88825625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45934.88825625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45934.88825625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45934.88825625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45934.88825625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45934.88825625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45934.88825625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45934.88825625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45934.88825625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45934.88825625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45934.88825625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45934.88825625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45934.88825625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45934.88825625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45934.88825625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45934.88825625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45934.88825625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45934.88825625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45934.88825625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45934.88825625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45934.88825625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45934.88825625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45934.88825625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45934.88825625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45934.88825625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45934.88825625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45934.88825625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45934.88825625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45934.88825625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45934.88825625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45934.88825625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45934.88825625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45934.88825625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45934.88825625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45934.88825625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45934.88825625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45934.88825625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45934.88825625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45934.88825625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45934.88825625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45934.88825625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45934.88825625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45934.88825625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45934.88825625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45934.88825625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45934.88825625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45934.88825625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45934.88825625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45934.88825625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45934.88825625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45934.88825625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45934.88825625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45934.88825625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45934.88825625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45934.88825625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45934.88825625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45934.88825625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45934.88825625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45934.88825625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45934.88825625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45934.88825625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45934.88825625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45934.88825625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45934.88825625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45934.88825625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45934.88825625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45934.88825625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45934.88825625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45934.88825625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45934.88825625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45934.88825625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45934.88825625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45934.88825625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45934.88825625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45934.88825625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45934.88825625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45934.88825625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45934.88825625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45934.88825625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45934.88825625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45934.88825625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45934.88825625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45934.88825625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45934.88825625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45934.88825625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45934.88825625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45934.88825625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45934.88825625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45934.88825625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45934.88825625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45934.88825625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45934.88825625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45934.88825625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45934.88825625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45934.88825625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45934.88825625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45934.88825625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45934.88825625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45934.88825625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45934.88825625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45934.88825625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45934.88825625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45934.88825625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45934.88825625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45934.88825625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45934.88825625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45934.88825625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45934.88825625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45934.88825625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45934.88825625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45934.88825625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45934.88825625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45934.88825625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45934.88825625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45934.88825625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45934.88825625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45934.88825625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45934.88825625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45934.88825625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45934.88825625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45934.88825625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45934.88825625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45934.88825625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45934.88825625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45934.88825625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45934.88825625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45934.88825625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45934.88825625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45934.88825625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45934.88825625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45934.88825625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45934.88825625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45934.88825625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45934.88825625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45934.88825625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45934.88825625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45934.88825625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45934.88825625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45934.88825625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45934.88825625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45934.88825625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45934.88825625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45934.88825625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45934.88825625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45934.88825625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45934.88825625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45934.88825625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45934.88825625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45934.88825625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45934.88825625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45934.88825625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45934.88825625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45934.88825625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45934.88825625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45934.88825625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45934.88825625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45934.88825625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45934.88825625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45934.88825625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45934.88825625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45934.88825625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45934.88825625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45934.88825625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45934.88825625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45934.88825625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45934.88825625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45934.88825625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45934.88825625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45934.88825625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45934.88825625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45934.88825625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45934.88825625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45934.88825625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45934.88825625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45934.88825625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45934.88825625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45934.88825625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45934.88825625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45934.88825625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45934.88825625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45934.88825625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45934.88825625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45934.88825625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45934.88825625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45934.88825625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45934.88825625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45934.88825625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45934.88825625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45934.88825625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45934.88825625</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45934.88825625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45934.88825625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45934.88825625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45934.88825625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45934.88825625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45934.88825625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45934.88825625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45934.88825625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45934.88825625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45934.88825625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45934.88825625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45934.88825625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45934.88825625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45934.88825625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45934.88825625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45934.88825625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45934.88825625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45934.88825625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45934.88825625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45934.88825625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45934.88825625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45934.88825625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45934.88825625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45934.88825625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45934.88825625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45934.88825625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45934.88825625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45934.88825625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45934.88825625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45934.88825625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45934.88825625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45934.88825625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45934.88825625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45934.88825625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45934.88825625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45934.88825625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45934.88825625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45934.88825625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45934.88825625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45934.88825625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45934.88825625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45934.88825625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45934.88825625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45934.88825625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45934.88825625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45934.88825625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45934.88825625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45934.88825625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45934.88825625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45934.88825625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45934.88825625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45934.88825625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45934.88825625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45934.88825625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45934.88825625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45934.88825625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45934.88825625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45934.88825625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45934.88825625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45934.88825625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45934.88825625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45934.88825625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45934.88825625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45934.88825625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45934.88825625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45934.88825625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45934.88825625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45934.88825625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45934.88825625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45934.88825625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45934.88825625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45934.88825625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45934.88825625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45934.88825625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45934.88825625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45934.88825625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45934.88825625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45934.88825625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45934.88825625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45934.88825625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45934.88825625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45934.88825625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45934.88825625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45934.88825625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45934.88825625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45934.88825625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45934.88825625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45934.88825625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45934.88825625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45934.88825625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45934.88825625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45934.88825625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45934.88825625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45934.88825625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45934.88825625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45934.88825625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45934.88825625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45934.88825625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45934.88825625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45934.88825625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45934.88825625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45934.88825625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45934.88825625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45934.88825625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45934.88825625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45934.88825625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45934.88825625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45934.88825625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45934.88825625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45934.88825625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45934.88825625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45934.88825625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45934.88825625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45934.88825625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45934.88825625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45934.88825625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45934.88825625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45934.88825625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45934.88825625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45934.88825625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45934.88825625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45934.88825625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45934.88825625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45934.88825625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45934.88825625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45934.88825625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45934.88825625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45934.88825625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45934.88825625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45934.88825625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45934.88825625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45934.88825625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45934.88825625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45934.88825625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45934.88825625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45934.88825625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45934.88825625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45934.88825625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45934.88825625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45934.88825625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45934.88825625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45934.88825625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45934.88825625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45934.88825625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45934.88825625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45934.88825625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45934.88825625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45934.88825625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45934.88825625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45934.88825625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45934.88825625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45934.88825625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45934.88825625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45934.88825625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45934.88825625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45934.88825625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45934.88825625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45934.88825625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45934.88825625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45934.88825625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45934.88825625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45934.88825625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45934.88825625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45934.88825625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45934.88825625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45934.88825625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45934.88825625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45934.88825625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45934.88825625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45934.88825625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45934.88825625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45934.88825625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45934.88825625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45934.88825625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45934.88825625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45934.88825625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45934.88825625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45934.88825625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45934.88825625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45934.88825625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45934.88825625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45934.88825625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45934.88825625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45934.88825625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45934.88825625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45934.88825625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45934.88825625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45934.88825625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45934.88825625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45934.88825625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45934.88825625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45934.88825625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45934.88825625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45934.88825625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45934.88825625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45934.88825625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45934.88825625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45934.88825625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45934.88825625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45934.88825625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45934.88825625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45934.88825625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45934.88825625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45934.88825625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45934.88825625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45934.88825625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45934.88825625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45934.88825625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45934.88825625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45934.88825625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45934.88825625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45934.88825625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45934.88825625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45934.88825625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45934.88825625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45934.88825625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45934.88825625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45934.88825625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45934.88825625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45934.88825625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45934.88825625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45934.88825625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45934.88825625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45934.88825625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45934.88825625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45934.88825625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45934.88825625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45934.88825625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45934.88825625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45934.88825625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45934.88825625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45934.88825625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45934.88825625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45934.88825625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45934.88825625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45934.88825625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45934.88825625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45934.88825625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45934.88825625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45934.88825625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45934.88825625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45934.88825625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45934.88825625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45934.88825625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45934.88825625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45934.88825625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45934.88825625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45934.88825625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45934.88825625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45934.88825625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45934.88825625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45934.88825625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45934.88825625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45934.88825625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45934.88825625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45934.88825625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45934.88825625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45934.88825625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45934.88825625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45934.88825625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45934.88825625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45934.88825625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45934.88825625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45934.88825625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45934.88825625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45934.88825625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45934.88825625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45934.88825625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45934.88825625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45934.88825625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45934.88825625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45934.88825625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45934.88825625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45934.88825625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45934.88825625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45934.88825625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45934.88825625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45934.88825625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45934.88825625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45934.88825625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45934.88825625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45934.88825625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45934.88825625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45934.88825625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45934.88825625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45934.88825625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45934.88825625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45934.88825625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45934.88825625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45934.88825625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45934.88825625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45934.88825625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45934.88825625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45934.88825625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45934.88825625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45934.88825625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45934.88825625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45934.88825625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45934.88825625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45934.88825625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45934.88825625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45934.88825625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45934.88825625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45934.88825625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45934.88825625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45934.88825625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45934.88825625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45934.88825625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45934.88825625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45934.88825625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45934.88825625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45934.88825625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45934.88825625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45934.88825625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45934.88825625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45934.88825625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45934.88825625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45934.88825625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45934.88825625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45934.88825625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45934.88825625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45934.88825625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45934.88825625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45934.88825625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45934.88825625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45934.88825625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45934.88825625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45934.88825625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45934.88825625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45934.88825625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45934.88825625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45934.88825625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45934.88825625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45934.88825625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45934.88825625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45934.88825625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45934.88825625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45934.88825625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45934.88825625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45934.88825625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45934.88825625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45934.88825625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45934.88825625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45934.88825625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45934.88825625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45934.88825625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45934.88825625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45934.88825625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45934.88825625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45934.88825625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45934.88825625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45934.88825625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45934.88825625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45934.88825625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45934.88825625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45934.88825625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45934.88825625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45934.88825625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45934.88825625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45934.88825625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45934.88825625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45934.88825625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45934.88825625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45934.88825625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45934.88825625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45934.88825625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45934.88825625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45934.88825625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45934.88825625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45934.88825625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45934.88825625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45934.88825625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45934.88825625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45934.88825625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45934.88825625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45934.88825625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45934.88825625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45934.88825625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45934.88825625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45934.88825625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45934.88825625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45934.88825625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45934.88825625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45934.88825625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45934.88825625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45934.88825625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45934.88825625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45934.88825625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45934.88825625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45934.88825625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45934.88825625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45934.88825625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45934.88825625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45934.88825625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45934.88825625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45934.88825625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45934.88825625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45934.88825625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45934.88825625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45934.88825625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45934.88825625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45934.88825625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45934.88825625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45934.88825625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45934.88825625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45934.88825625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45934.88825625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45934.88825625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45934.88825625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45934.88825625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45934.88825625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45934.88825625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45934.88825625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45934.88825625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45934.88825625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45934.88825625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45934.88825625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45934.88825625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45934.88825625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45934.88825625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45934.88825625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45934.88825625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45934.88825625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45934.88825625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45934.88825625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45934.88825625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45934.88825625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45934.88825625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45934.88825625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45934.88825625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45934.88825625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45934.88825625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45934.88825625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45934.88825625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45934.88825625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45934.88825625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45934.88825625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45934.88825625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45934.88825625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45934.88825625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45934.88825625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45934.88825625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45934.88825625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45934.88825625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45934.88825625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45934.88825625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45934.88825625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45934.88825625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45934.88825625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45934.88825625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45934.88825625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45934.88825625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45934.88825625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45934.88825625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45934.88825625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45934.88825625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45934.88825625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45934.88825625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45934.88825625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45934.88825625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45934.88825625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45934.88825625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45934.88825625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45934.88825625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45934.88825625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45934.88825625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45934.88825625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45934.88825625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45934.88825625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45934.88825625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45934.88825625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45934.88825625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45934.88825625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45934.88825625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45934.88825625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45934.88825625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45934.88825625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45934.88825625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45934.88825625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45934.88825625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45934.88825625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45934.88825625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45934.88825625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45934.88825625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45934.88825625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45934.88825625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45934.88825625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45934.88825625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45934.88825625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45934.88825625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45934.88825625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45934.88825625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45934.88825625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45934.88825625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45934.88825625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45934.88825625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45934.88825625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45934.88825625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45934.88825625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45934.88825625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45934.88825625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45934.88825625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45934.88825625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45934.88825625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45934.88825625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45934.88825625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45934.88825625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45934.88825625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45934.88825625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45934.88825625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45934.88825625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45934.88825625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45934.88825625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45934.88825625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45934.88825625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45934.88825625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45934.88825625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45934.88825625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45934.88825625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45934.88825625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45934.88825625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45934.88825625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45934.88825625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45934.88825625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45934.88825625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45934.88825625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45934.88825625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45934.88825625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45934.88825625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45934.88825625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45934.88825625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45934.88825625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45934.88825625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45934.88825625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45934.88825625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45934.88825625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45934.88825625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45934.88825625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45934.88825625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45934.88825625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45934.88825625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45934.88825625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45934.88825625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45934.88825625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45934.88825625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45934.88825625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45934.88825625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45934.88825625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45934.88825625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45934.88825625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45934.88825625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45934.88825625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45934.88825625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45934.88825625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45934.88825625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45934.88825625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45934.88825625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45934.88825625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45934.88825625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45934.88825625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45934.88825625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45934.88825625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45934.88825625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45934.88825625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45934.88825625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45934.88825625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45934.88825625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45934.88825625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45934.88825625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45934.88825625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45934.88825625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45934.88825625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45934.88825625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45934.88825625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45934.88825625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45934.88825625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45934.88825625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45934.88825625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45934.88825625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45934.88825625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45934.88825625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45934.88825625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45934.88825625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45934.88825625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45934.88825625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45934.88825625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45934.88825625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45934.88825625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45934.88825625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45934.88825625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45934.88825625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45934.88825625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45934.88825625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45934.88825625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45934.88825625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45934.88825625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45934.88825625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45934.88825625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45934.88825625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45934.88825625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45934.88825625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45934.88825625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45934.88825625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45934.88825625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45934.88825625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45934.88825625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45934.88825625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45934.88825625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45934.88825625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45934.88825625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45934.88825625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45934.88825625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45934.88825625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45934.88825625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45934.88825625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45934.88825625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45934.88825625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45934.88825625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45934.88825625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45934.88825625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45934.88825625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45934.88825625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45934.88825625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45934.88825625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45934.88825625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45934.88825625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45934.88825625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45934.88825625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45934.88825625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45934.88825625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45934.88825625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45934.88825625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45934.88825625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45934.88825625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45934.88825625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45934.88825625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45934.88825625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45934.88825625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45934.88825625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45934.88825625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45934.88825625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45934.88825625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45934.88825625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45934.88825625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45934.88825625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45934.88825625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45934.88825625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45934.88825625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45934.88825625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45934.88825625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45934.88825625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45934.88825625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45934.88825625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45934.88825625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45934.88825625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45934.88825625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45934.88825625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45934.88825625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45934.88825625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45934.88825625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45934.88825625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45934.88825625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45934.88825625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45934.88825625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45934.88825625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45934.88825625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45934.88825625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45934.88825625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45934.88825625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45934.88825625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45934.88825625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45934.88825625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45934.88825625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45934.88825625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45934.88825625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45934.88825625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45934.88825625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45934.88825625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45934.88825625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45934.88825625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45934.88825625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45934.88825625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45934.88825625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45934.88825625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45934.88825625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45934.88825625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45934.88825625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45934.88825625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45934.88825625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45934.88825625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45934.88825625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45934.88825625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45934.88825625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45934.88825625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45934.88825625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45934.88825625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45934.88825625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45934.88825625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45934.88825625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45934.88825625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45934.88825625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45934.88825625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45934.88825625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45934.88825625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45934.88825625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45934.88825625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45934.88825625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45934.88825625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45934.88825625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45934.88825625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45934.88825625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45934.88825625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45934.88825625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45934.88825625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45934.88825625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45934.88825625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45934.88825625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45934.88825625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45934.88825625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45934.88825625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45934.88825625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45934.88825625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45934.88825625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45934.88825625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45934.88825625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45934.88825625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45934.88825625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45934.88825625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45934.88825625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45934.88825625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45934.88825625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45934.88825625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45934.88825625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45934.88825625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45934.88825625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45934.88825625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45934.88825625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45934.88825625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45934.88825625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45934.88825625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45934.88825625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45934.88825625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45934.88825625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45934.88825625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45934.88825625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45934.88825625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45934.88825625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45934.88825625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45934.88825625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45934.88825625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45934.88825625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45934.88825625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45934.88825625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45934.88825625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45934.88825625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45934.88825625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45934.88825625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45934.88825625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45934.88825625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45934.88825625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45934.88825625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45934.88825625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45934.88825625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45934.88825625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45934.88825625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45934.88825625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45934.88825625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45934.88825625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45934.88825625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45934.88825625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45934.88825625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45934.88825625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45934.88825625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45934.88825625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45934.88825625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45934.88825625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45934.88825625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45934.88825625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45934.88825625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45934.88825625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45934.88825625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45934.88825625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45934.88825625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45934.88825625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45934.88825625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45934.88825625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45934.88825625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45934.88825625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45934.88825625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45934.88825625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45934.88825625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45934.88825625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45934.88825625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45934.88825625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45934.88825625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45934.88825625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45934.88825625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45934.88825625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45934.88825625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45934.88825625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45934.88825625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45934.88825625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45934.88825625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45934.88825625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45934.88825625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45934.88825625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45934.88825625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45934.88825625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45934.88825625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45934.88825625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45934.88825625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45934.88825625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45934.88825625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45934.88825625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45934.88825625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45934.88825625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45934.88825625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45934.88825625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45934.88825625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45934.88825625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45934.88825625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45934.88825625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45934.88825625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45934.88825625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45934.88825625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45934.88825625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45934.88825625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45934.88825625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45934.88825625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45934.88825625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45934.88825625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45934.88825625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45934.88825625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45934.88825625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45934.88825625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45934.88825625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45934.88825625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45934.88825625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45934.88825625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45934.88825625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45934.88825625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45934.88825625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45934.88825625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45934.88825625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45934.88825625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45934.88825625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45934.88825625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45934.88825625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45934.88825625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45934.88825625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45934.88825625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45934.88825625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45934.88825625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45934.88825625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45934.88825625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45934.88825625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45934.88825625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45934.88825625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45934.88825625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45934.88825625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45934.88825625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45934.88825625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45934.88825625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45934.88825625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45934.88825625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45934.88825625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45934.88825625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45934.88825625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45934.88825625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45934.88825625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45934.88825625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45934.88825625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45934.88825625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45934.88825625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45934.88825625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45934.88825625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45934.88825625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45934.88825625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45934.88825625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45934.88825625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45934.88825625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45934.88825625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45934.88825625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45934.88825625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45934.88825625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45934.88825625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45934.88825625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45934.88825625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45934.88825625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45934.88825625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45934.88825625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45934.88825625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45934.88825625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45934.88825625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45934.88825625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45934.88825625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45934.88825625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45934.88825625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45934.88825625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45934.88825625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45934.88825625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45934.88825625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45934.88825625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45934.88825625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45934.88825625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45934.88825625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45934.88825625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45934.88825625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45934.88825625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45934.88825625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45934.88825625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45934.88825625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45934.88825625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45934.88825625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45934.88825625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45934.88825625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45934.88825625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45934.88825625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45934.88825625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45934.88825625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45934.88825625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45934.88825625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45934.88825625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45934.88825625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45934.88825625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45934.88825625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45934.88825625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45934.88825625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45934.88825625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45934.88825625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45934.88825625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45934.88825625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45934.88825625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45934.88825625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45934.88825625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45934.88825625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45934.88825625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45934.88825625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45934.88825625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45934.88825625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45934.88825625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45934.88825625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45934.88825625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45934.88825625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45934.88825625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45934.88825625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45934.88825625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45934.88825625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45934.88825625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45934.88825625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45934.88825625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45934.88825625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45934.88825625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45934.88825625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45934.88825625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45934.88825625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45934.88825625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45934.88825625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45934.88825625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45934.88825625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45934.88825625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45934.88825625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45934.88825625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45934.88825625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45934.88825625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45934.88825625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45934.88825625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45934.88825625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45934.88825625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45934.88825625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45934.88825625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45934.88825625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45934.88825625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45934.88825625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45934.88825625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45934.88825625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45934.88825625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45934.88825625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45934.88825625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45934.88825625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45934.88825625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45934.88825625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45934.88825625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45934.88825625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45934.88825625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45934.88825625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45934.88825625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45934.88825625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45934.88825625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45934.88825625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45934.88825625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45934.88825625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45934.88825625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45934.88825625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45934.88825625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45934.88825625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45934.88825625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45934.88825625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45934.88825625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45934.88825625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45934.88825625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45934.88825625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45934.88825625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45934.88825625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45934.88825625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45934.88825625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45934.88825625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45934.88825625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45934.88825625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45934.88825625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45934.88825625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45934.88825625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45934.88825625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45934.88825625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45934.88825625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45934.88825625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45934.88825625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45934.88825625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45934.88825625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45934.88825625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45934.88825625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45934.88825625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45934.88825625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45934.88825625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45934.88825625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45934.88825625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45934.88825625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45934.88825625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45934.88825625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45934.88825625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45934.88825625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45934.88825625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45934.88825625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45934.88825625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45934.88825625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45934.88825625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45934.88825625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45934.88825625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45934.88825625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45934.88825625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45934.88825625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45934.88825625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45934.88825625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45934.88825625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45934.88825625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45934.88825625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45934.88825625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45934.88825625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45934.88825625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45934.88825625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45934.88825625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45934.88825625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45934.88825625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45934.88825625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45934.88825625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45934.88825625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45934.88825625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45934.88825625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45934.88825625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45934.88825625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45934.88825625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45934.88825625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45934.88825625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45934.88825625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45934.88825625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45934.88825625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45934.88825625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45934.88825625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45934.88825625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45934.88825625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45934.88825625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45934.88825625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45934.88825625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45934.88825625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45934.88825625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45934.88825625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45934.88825625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45934.88825625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45934.88825625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45934.88825625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45934.88825625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45934.88825625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45934.88825625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45934.88825625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45934.88825625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45934.88825625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45934.88825625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45934.88825625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45934.88825625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45934.88825625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45934.88825625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45934.88825625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45934.88825625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45934.88825625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45934.88825625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45934.88825625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45934.88825625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45934.88825625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45934.88825625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45934.88825625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45934.88825625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45934.88825625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45934.88825625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45934.88825625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45934.88825625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45934.88825625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45934.88825625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45934.88825625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45934.88825625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45934.88825625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45934.88825625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45934.88825625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45934.88825625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45934.88825625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45934.88825625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45934.88825625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45934.88825625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45934.88825625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45934.88825625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45934.88825625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45934.88825625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45934.88825625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45934.88825625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45934.88825625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45934.88825625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45934.88825625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45934.88825625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45934.88825625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45934.88825625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45934.88825625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45934.88825625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45934.88825625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45934.88825625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45934.88825625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45934.88825625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45934.88825625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45934.88825625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45934.88825625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45934.88825625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45934.88825625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45934.88825625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45934.88825625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45934.88825625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45934.88825625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45934.88825625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45934.88825625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45934.88825625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45934.88825625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45934.88825625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45934.88825625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45934.88825625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45934.88825625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45934.88825625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45934.88825625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45934.88825625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45934.88825625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45934.88825625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45934.88825625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45934.88825625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45934.88825625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45934.88825625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45934.88825625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45934.88825625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45934.88825625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45934.88825625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45934.88825625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45934.88825625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45934.88825625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45934.88825625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45934.88825625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45934.88825625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45934.88825625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45934.88825625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45934.88825625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45934.88825625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45934.88825625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45934.88825625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45934.88825625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45934.88825625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45934.88825625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45934.88825625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45934.88825625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45934.88825625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45934.88825625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45934.88825625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45934.88825625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45934.88825625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45934.88825625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45934.88825625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45934.88825625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45934.88825625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45934.88825625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45934.88825625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45934.88825625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45934.88825625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45934.88825625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45934.88825625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45934.88825625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45934.88825625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45934.88825625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45934.88825625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45934.88825625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45934.88825625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45934.88825625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45934.88825625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45934.88825625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45934.88825625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45934.88825625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45934.88825625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45934.88825625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45934.88825625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45934.88825625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45934.88825625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45934.88825625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45934.88825625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45934.88825625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45934.88825625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45934.88825625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45934.88825625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45934.88825625</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A6" sqref="A6:X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231.40753865740407</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3.9979784722236218</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0.18582569444697583</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1</v>
      </c>
      <c r="D5" s="107" t="s">
        <v>27578</v>
      </c>
      <c r="E5" s="112" t="s">
        <v>38964</v>
      </c>
      <c r="F5" s="113">
        <v>45934.845833333333</v>
      </c>
      <c r="G5" s="114">
        <f ca="1">IFERROR(NOW()-F5,"")</f>
        <v>4.2422916667419486E-2</v>
      </c>
      <c r="H5" s="113">
        <v>45934.813009259262</v>
      </c>
      <c r="I5" s="110" t="str">
        <f>IFERROR(VLOOKUP(D5,DB!A:F,6,0),"")</f>
        <v>SCECO</v>
      </c>
      <c r="J5" s="110" t="str">
        <f>IFERROR(VLOOKUP(D5,DB!A:G,7,0),"")</f>
        <v>Dead</v>
      </c>
      <c r="K5" s="115" t="s">
        <v>39062</v>
      </c>
      <c r="L5" s="107" t="str">
        <f>IFERROR(VLOOKUP(D5,DB!A:I,9,0),"")</f>
        <v>Latis</v>
      </c>
    </row>
    <row r="6" spans="1:16" ht="15" customHeight="1">
      <c r="A6" s="110"/>
      <c r="B6" s="110" t="str">
        <f>IFERROR(VLOOKUP(D6,DB!A:K,11,0),"")</f>
        <v/>
      </c>
      <c r="C6" s="111"/>
      <c r="D6" s="107"/>
      <c r="E6" s="112"/>
      <c r="F6" s="113"/>
      <c r="G6" s="114">
        <f ca="1">IFERROR(NOW()-F6,"")</f>
        <v>45934.88825625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45934.88825625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45934.88825625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45934.88825625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45934.88825625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45934.88825625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45934.88825625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45934.88825625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45934.88825625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45934.88825625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45934.88825625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45934.88825625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45934.88825625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45934.88825625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45934.88825625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45934.88825625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45934.88825625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45934.88825625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45934.88825625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45934.88825625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45934.88825625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45934.88825625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45934.88825625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45934.88825625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45934.88825625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45934.88825625</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43.056196064811957</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39045</v>
      </c>
      <c r="F3" s="38">
        <v>45926.188877314817</v>
      </c>
      <c r="G3" s="39">
        <f ca="1">IFERROR(NOW()-F3,"-")</f>
        <v>8.6993789351836313</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37" t="s">
        <v>35936</v>
      </c>
      <c r="E4" s="37" t="s">
        <v>38964</v>
      </c>
      <c r="F4" s="38">
        <v>45934.852303240739</v>
      </c>
      <c r="G4" s="39">
        <f ca="1">IFERROR(NOW()-F4,"-")</f>
        <v>3.5953009260992985E-2</v>
      </c>
      <c r="H4" s="38">
        <v>45934.846458333333</v>
      </c>
      <c r="I4" s="37" t="str">
        <f>IFERROR(VLOOKUP(D4,DB!A:F,6,0),"")</f>
        <v>Generator-SG</v>
      </c>
      <c r="J4" s="37" t="str">
        <f>IFERROR(VLOOKUP(D4,DB!A:G,7,0),"")</f>
        <v>Vandalized</v>
      </c>
      <c r="K4" s="37" t="s">
        <v>39068</v>
      </c>
      <c r="L4" s="37" t="str">
        <f>IFERROR(VLOOKUP(D4,DB!A:I,9,0),"")</f>
        <v>Latis</v>
      </c>
      <c r="M4" s="136"/>
    </row>
    <row r="5" spans="1:13" ht="15.75">
      <c r="A5" s="37"/>
      <c r="B5" s="37" t="str">
        <f>IFERROR(VLOOKUP(D5,DB!A:K,11,0),"")</f>
        <v/>
      </c>
      <c r="C5" s="37"/>
      <c r="D5" s="141"/>
      <c r="E5" s="37"/>
      <c r="F5" s="38"/>
      <c r="G5" s="39">
        <f ca="1">IFERROR(NOW()-F5,"-")</f>
        <v>45934.88825625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45934.88825625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45934.88825625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45934.88825625</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45934.88825625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45934.88825625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45934.88825625</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45934.88825625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45934.88825625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45934.88825625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45934.88825625</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45934.88825625</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45934.88825625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45934.88825625</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45934.88825625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45934.88825625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45934.88825625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45934.88825625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45934.88825625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45934.88825625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45934.88825625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45934.88825625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45934.88825625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45934.88825625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45934.88825625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45934.88825625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45934.88825625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45934.88825625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45934.88825625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45934.88825625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45934.88825625</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45934.88825625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45934.88825625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45934.88825625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45934.88825625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45934.88825625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45934.88825625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45934.88825625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45934.88825625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45934.88825625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45934.88825625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45934.88825625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45934.88825625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45934.88825625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45934.88825625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45934.88825625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45934.88825625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45934.88825625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45934.88825625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45934.88825625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45934.88825625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45934.88825625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45934.88825625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45934.88825625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45934.88825625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45934.88825625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45934.88825625</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45934.88825625</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45934.88825625</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45934.88825625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45934.88825625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45934.88825625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45934.88825625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45934.88825625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45934.88825625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45934.88825625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45934.88825625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45934.88825625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45934.88825625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45934.88825625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45934.88825625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45934.88825625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45934.88825625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45934.88825625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45934.88825625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45934.88825625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45934.88825625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45934.88825625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45934.88825625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45934.88825625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45934.88825625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45934.88825625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45934.88825625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45934.88825625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45934.88825625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45934.88825625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45934.88825625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45934.88825625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45934.88825625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45934.88825625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45934.88825625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45934.88825625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45934.88825625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45934.88825625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45934.88825625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45934.88825625</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45934.88825625</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45934.88825625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45934.88825625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45934.88825625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45934.88825625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45934.88825625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45934.88825625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45934.88825625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45934.88825625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45934.88825625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45934.88825625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45934.88825625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45934.88825625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45934.88825625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45934.88825625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45934.88825625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45934.88825625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45934.88825625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45934.88825625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45934.88825625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45934.88825625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45934.88825625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45934.88825625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45934.88825625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45934.88825625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45934.88825625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45934.88825625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45934.88825625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45934.88825625</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45934.88825625</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45934.88825625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45934.88825625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45934.88825625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45934.88825625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45934.88825625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45934.88825625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45934.88825625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45934.88825625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45934.88825625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45934.88825625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45934.88825625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45934.88825625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45934.88825625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45934.88825625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45934.88825625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45934.88825625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45934.88825625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45934.88825625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45934.88825625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45934.88825625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45934.88825625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45934.88825625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45934.88825625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45934.88825625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45934.88825625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45934.88825625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45934.88825625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45934.88825625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45934.88825625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45934.88825625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45934.88825625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45934.88825625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45934.88825625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45934.88825625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45934.88825625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45934.88825625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45934.88825625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45934.88825625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45934.88825625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45934.88825625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45934.88825625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45934.88825625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45934.88825625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45934.88825625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45934.88825625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45934.88825625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45934.88825625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45934.88825625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45934.88825625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45934.88825625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45934.88825625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45934.88825625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45934.88825625</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45934.88825625</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1.007284027778951</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8.1154090277777868</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2.069610416663636</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1.1829321759287268</v>
      </c>
      <c r="H5" s="140">
        <v>45933.228229166663</v>
      </c>
      <c r="I5" s="137" t="str">
        <f>IFERROR(VLOOKUP(D5,DB!A:F,6,0),"")</f>
        <v>SCECO</v>
      </c>
      <c r="J5" s="137" t="str">
        <f>IFERROR(VLOOKUP(D5,DB!A:G,7,0),"")</f>
        <v>Weak</v>
      </c>
      <c r="K5" s="137" t="s">
        <v>39075</v>
      </c>
      <c r="L5" s="137" t="str">
        <f>IFERROR(VLOOKUP(D5,DB!A:I,9,0),"")</f>
        <v>Latis</v>
      </c>
    </row>
    <row r="6" spans="1:16383" ht="31.5" customHeight="1">
      <c r="A6" s="121"/>
      <c r="B6" s="137" t="str">
        <f>IFERROR(VLOOKUP(D6,DB!A:K,11,0),"")</f>
        <v/>
      </c>
      <c r="C6" s="137"/>
      <c r="D6" s="137"/>
      <c r="E6" s="137"/>
      <c r="F6" s="137"/>
      <c r="G6" s="137">
        <f ca="1">IFERROR(NOW()-F6,"-")</f>
        <v>45934.88825625</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45934.88825625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45934.88825625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45934.88825625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45934.88825625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45934.88825625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45934.88825625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45934.88825625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45934.88825625</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45934.88825625</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45934.88825625</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45934.88825625</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45934.88825625</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45934.88825625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45934.88825625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45934.88825625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45934.88825625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45934.88825625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45934.88825625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45934.88825625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45934.88825625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45934.88825625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45934.88825625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45934.88825625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45934.88825625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45934.88825625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45934.88825625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45934.88825625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45934.88825625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45934.88825625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45934.88825625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45934.88825625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45934.88825625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45934.88825625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45934.88825625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45934.88825625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45934.88825625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45934.88825625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45934.88825625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45934.88825625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45934.88825625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45934.88825625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45934.88825625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45934.88825625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45934.88825625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45934.88825625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45934.88825625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45934.88825625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45934.88825625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45934.88825625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45934.88825625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45934.88825625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45934.88825625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45934.88825625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45934.88825625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45934.88825625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45934.88825625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45934.88825625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45934.88825625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45934.88825625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45934.88825625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45934.88825625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45934.88825625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45934.88825625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45934.88825625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45934.88825625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45934.88825625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45934.88825625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45934.88825625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45934.88825625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45934.88825625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45934.88825625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45934.88825625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45934.88825625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45934.88825625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45934.88825625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45934.88825625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45934.88825625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45934.88825625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45934.88825625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45934.88825625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45934.88825625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45934.88825625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45934.88825625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45934.88825625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45934.88825625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45934.88825625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45934.88825625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45934.88825625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45934.88825625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45934.88825625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45934.88825625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45934.88825625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45934.88825625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45934.88825625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45934.88825625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45934.88825625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45934.88825625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45934.88825625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45934.88825625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45934.88825625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45934.88825625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45934.88825625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45934.88825625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45934.88825625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45934.88825625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45934.88825625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45934.88825625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45934.88825625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45934.88825625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45934.88825625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45934.88825625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45934.88825625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45934.88825625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45934.88825625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45934.88825625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45934.88825625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45934.88825625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45934.88825625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45934.88825625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45934.88825625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45934.88825625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45934.88825625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45934.88825625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45934.88825625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45934.88825625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45934.88825625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45934.88825625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45934.88825625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45934.88825625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45934.88825625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45934.88825625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45934.88825625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45934.88825625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45934.88825625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45934.88825625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45934.88825625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45934.88825625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45934.88825625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45934.88825625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45934.88825625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45934.88825625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45934.88825625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45934.88825625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45934.88825625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45934.88825625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45934.88825625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45934.88825625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45934.88825625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45934.88825625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45934.88825625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45934.88825625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45934.88825625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45934.88825625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45934.88825625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45934.88825625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45934.88825625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45934.88825625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45934.88825625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45934.88825625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45934.88825625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45934.88825625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45934.88825625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45934.88825625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45934.88825625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45934.88825625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45934.88825625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45934.88825625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45934.88825625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45934.88825625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45934.88825625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45934.88825625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45934.88825625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45934.88825625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45934.88825625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45934.88825625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45934.88825625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45934.88825625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45934.88825625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45934.88825625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45934.88825625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45934.88825625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45934.88825625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45934.88825625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45934.88825625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45934.88825625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45934.88825625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45934.88825625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45934.88825625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45934.88825625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45934.88825625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45934.88825625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45934.88825625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45934.88825625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45934.88825625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45934.88825625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45934.88825625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45934.88825625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45934.88825625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45934.88825625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45934.88825625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45934.88825625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45934.88825625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45934.88825625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45934.88825625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45934.88825625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45934.88825625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45934.88825625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45934.88825625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45934.88825625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45934.88825625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45934.88825625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45934.88825625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45934.88825625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45934.88825625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45934.88825625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45934.88825625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45934.88825625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45934.88825625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45934.88825625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45934.88825625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45934.88825625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45934.88825625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45934.88825625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45934.88825625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45934.88825625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45934.88825625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45934.88825625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45934.88825625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45934.88825625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45934.88825625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45934.88825625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45934.88825625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45934.88825625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45934.88825625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45934.88825625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45934.88825625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45934.88825625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45934.88825625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45934.88825625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45934.88825625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45934.88825625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45934.88825625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45934.88825625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45934.88825625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45934.88825625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45934.88825625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45934.88825625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45934.88825625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45934.88825625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45934.88825625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45934.88825625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45934.88825625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45934.88825625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45934.88825625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45934.88825625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45934.88825625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45934.88825625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45934.88825625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45934.88825625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45934.88825625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45934.88825625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45934.88825625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45934.88825625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45934.88825625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45934.88825625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45934.88825625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45934.88825625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45934.88825625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45934.88825625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45934.88825625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45934.88825625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45934.88825625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45934.88825625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45934.88825625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45934.88825625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45934.88825625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45934.88825625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45934.88825625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45934.88825625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45934.88825625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45934.88825625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45934.88825625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45934.88825625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45934.88825625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45934.88825625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45934.88825625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45934.88825625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45934.88825625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45934.88825625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45934.88825625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45934.88825625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45934.88825625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45934.88825625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45934.88825625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45934.88825625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45934.88825625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45934.88825625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45934.88825625</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2025-10-04T18:20:54Z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